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328" tabRatio="511" activeTab="1"/>
  </bookViews>
  <sheets>
    <sheet name="Entrate" sheetId="1" r:id="rId1"/>
    <sheet name="Entrate in Previsione" sheetId="2" r:id="rId2"/>
    <sheet name="Spese " sheetId="3" r:id="rId3"/>
    <sheet name="Spese in previsione" sheetId="4" r:id="rId4"/>
    <sheet name="dimostrazione avanzo PRESUNTO" sheetId="5" r:id="rId5"/>
  </sheets>
  <definedNames>
    <definedName name="_xlnm.Print_Area" localSheetId="0">'Entrate'!$A$1:$G$58</definedName>
    <definedName name="_xlnm.Print_Area" localSheetId="2">'Spese '!$A$1:$F$85</definedName>
    <definedName name="_xlnm.Print_Area" localSheetId="3">'Spese in previsione'!$A$1:$F$36</definedName>
    <definedName name="_xlnm.Print_Titles" localSheetId="0">'Entrate'!$1:$4</definedName>
    <definedName name="_xlnm.Print_Titles" localSheetId="2">'Spese '!$1:$5</definedName>
  </definedNames>
  <calcPr fullCalcOnLoad="1"/>
</workbook>
</file>

<file path=xl/sharedStrings.xml><?xml version="1.0" encoding="utf-8"?>
<sst xmlns="http://schemas.openxmlformats.org/spreadsheetml/2006/main" count="372" uniqueCount="308">
  <si>
    <t>Ritenute erariali</t>
  </si>
  <si>
    <t>Depositi cauzionali</t>
  </si>
  <si>
    <t>Trasferimenti per investimenti da Unione Europea</t>
  </si>
  <si>
    <t>Altri proventi</t>
  </si>
  <si>
    <t>Avanzo di amministrazione</t>
  </si>
  <si>
    <t>Disavanzo di amministrazione</t>
  </si>
  <si>
    <t>VARIAZIONI in + o in -</t>
  </si>
  <si>
    <t>DENOMINAZIONE</t>
  </si>
  <si>
    <t>CHIAVE CAPITOLO</t>
  </si>
  <si>
    <t>F.E.</t>
  </si>
  <si>
    <t>ENTRATE</t>
  </si>
  <si>
    <t>F.E.0</t>
  </si>
  <si>
    <t>F.E.1</t>
  </si>
  <si>
    <t>F.E.1.01.01</t>
  </si>
  <si>
    <t>F.E.1.01.02</t>
  </si>
  <si>
    <t>F.E.1.01.03</t>
  </si>
  <si>
    <t>F.E.1.01.04</t>
  </si>
  <si>
    <t>F.E.1.01.05</t>
  </si>
  <si>
    <t>F.E.1.02</t>
  </si>
  <si>
    <t>F.E.1.01</t>
  </si>
  <si>
    <t>F.E.1.02.01</t>
  </si>
  <si>
    <t>F.E.1.02.02</t>
  </si>
  <si>
    <t>F.E.1.03</t>
  </si>
  <si>
    <t>F.E.1.03.01</t>
  </si>
  <si>
    <t>F.E.1.03.02</t>
  </si>
  <si>
    <t>F.E.1.04</t>
  </si>
  <si>
    <t>F.E.1.04.01</t>
  </si>
  <si>
    <t>F.E.1.04.02</t>
  </si>
  <si>
    <t>F.E.2</t>
  </si>
  <si>
    <t>F.E.2.05</t>
  </si>
  <si>
    <t>F.E.2.05.01</t>
  </si>
  <si>
    <t>F.E.2.05.02</t>
  </si>
  <si>
    <t>F.E.2.05.03</t>
  </si>
  <si>
    <t>F.E.2.05.04</t>
  </si>
  <si>
    <t>F.E.2.05.05</t>
  </si>
  <si>
    <t>F.E.2.06</t>
  </si>
  <si>
    <t>F.E.2.06.02</t>
  </si>
  <si>
    <t>F.E.2.06.03</t>
  </si>
  <si>
    <t>F.E.2.06.04</t>
  </si>
  <si>
    <t>F.E.2.06.05</t>
  </si>
  <si>
    <t>F.E.3</t>
  </si>
  <si>
    <t>F.E.3.08.01</t>
  </si>
  <si>
    <t>Trasferimenti per investimenti da altri Enti pubblici</t>
  </si>
  <si>
    <t>PARTITE DI GIRO</t>
  </si>
  <si>
    <t>Ritenute previdenziali</t>
  </si>
  <si>
    <t>TOTALE GENERALE ENTRATE</t>
  </si>
  <si>
    <t>F.S.</t>
  </si>
  <si>
    <t>SPESE</t>
  </si>
  <si>
    <t>F.S.1</t>
  </si>
  <si>
    <t>F.S.1.01.01</t>
  </si>
  <si>
    <t>F.S.1.01.02</t>
  </si>
  <si>
    <t>F.S.1.02</t>
  </si>
  <si>
    <t>F.S.1.02.01</t>
  </si>
  <si>
    <t>F.S.1.02.02</t>
  </si>
  <si>
    <t>F.S.1.02.03</t>
  </si>
  <si>
    <t>F.S.1.03</t>
  </si>
  <si>
    <t>F.S.1.03.01</t>
  </si>
  <si>
    <t>F.S.1.03.02</t>
  </si>
  <si>
    <t>F.S.1.03.03</t>
  </si>
  <si>
    <t>F.S.1.04</t>
  </si>
  <si>
    <t>F.S.1.04.01</t>
  </si>
  <si>
    <t>F.S.2</t>
  </si>
  <si>
    <t>F.S.3</t>
  </si>
  <si>
    <t>F.S.0</t>
  </si>
  <si>
    <t>F.S.1.01</t>
  </si>
  <si>
    <t>F.S.1.03.04</t>
  </si>
  <si>
    <t>F.S.1.03.05</t>
  </si>
  <si>
    <t>F.S.1.03.06</t>
  </si>
  <si>
    <t>SPESE PER ATTIVITA' ISTITUZIONALI</t>
  </si>
  <si>
    <t>Materiale di consumo</t>
  </si>
  <si>
    <t>Spese di rappresentanza</t>
  </si>
  <si>
    <t>Spese postali</t>
  </si>
  <si>
    <t>Spese telefoniche</t>
  </si>
  <si>
    <t>Assicurazioni</t>
  </si>
  <si>
    <t>Noleggio attrezzature, fotocopiatrici, veicoli</t>
  </si>
  <si>
    <t>F.S.2.08</t>
  </si>
  <si>
    <t>F.S.2.08.01</t>
  </si>
  <si>
    <t>F.S.2.08.02</t>
  </si>
  <si>
    <t>F.S.3.09.01</t>
  </si>
  <si>
    <t>F.S.3.09.02</t>
  </si>
  <si>
    <t>ONERI FINANZIARI</t>
  </si>
  <si>
    <t>ONERI TRIBUTARI</t>
  </si>
  <si>
    <t>SPESE NON CLASSIFICABILI IN ALTRE VOCI</t>
  </si>
  <si>
    <t>TRASFERIMENTI CORRENTI</t>
  </si>
  <si>
    <t>SPESE IN CONTO CAPITALE</t>
  </si>
  <si>
    <t>TOTALE GENERALE SPESE</t>
  </si>
  <si>
    <t>ENTRATE CORRENTI</t>
  </si>
  <si>
    <t>Contributi dallo Stato</t>
  </si>
  <si>
    <t xml:space="preserve"> </t>
  </si>
  <si>
    <t>Contributi da altri Enti pubblici</t>
  </si>
  <si>
    <t>Contributi da Privati</t>
  </si>
  <si>
    <t>Contributi da Unione Europea</t>
  </si>
  <si>
    <t>TOTALE ENTRATE CORRENTI</t>
  </si>
  <si>
    <t>Altre vendite di beni e servizi</t>
  </si>
  <si>
    <t>VENDITA BENI E SERVIZI</t>
  </si>
  <si>
    <t>TOTALE VENDITA BENI E SERVIZI</t>
  </si>
  <si>
    <t>RENDITE E PROVENTI PATRIMONIALI</t>
  </si>
  <si>
    <t>Interessi attivi sui depositi</t>
  </si>
  <si>
    <t>TOTALE RENDITE E PROVENTI PATRIMONIALI</t>
  </si>
  <si>
    <t>ALTRE ENTRATE</t>
  </si>
  <si>
    <t>Rimborsi IVA</t>
  </si>
  <si>
    <t>Recuperi e rimborsi</t>
  </si>
  <si>
    <t>TOTALE ALTRE ENTRATE</t>
  </si>
  <si>
    <t>ENTRATE IN CONTO CAPITALE</t>
  </si>
  <si>
    <t>TRASFERIMENTI PER INVESTIMENTI</t>
  </si>
  <si>
    <t>TOTALE TRASFERIMENTI PER INVESTIMENTI</t>
  </si>
  <si>
    <t>TRASFERIMENTI PER RICERCA SCIENTIFICA</t>
  </si>
  <si>
    <t>F.E.2.06.01</t>
  </si>
  <si>
    <t>TOTALE TRASFERIMENTI PER RICERCA SCIENTIFICA</t>
  </si>
  <si>
    <t>ENTRATE PER ALIENAZIONE DI BENI PATRIMONIALI</t>
  </si>
  <si>
    <t>F.E.2.07.01</t>
  </si>
  <si>
    <t>F.E.2.07.02</t>
  </si>
  <si>
    <t>Realizzo di valori mobiliari</t>
  </si>
  <si>
    <t>Vendita di titoli pubblici</t>
  </si>
  <si>
    <t>TOTALE ENTRATE PER ALIENAZIONE DI BENI PATRIMONIALI</t>
  </si>
  <si>
    <t>F.E.3.08.02</t>
  </si>
  <si>
    <t>F.E.3.08.03</t>
  </si>
  <si>
    <t>F.E.3.08.04</t>
  </si>
  <si>
    <t>F.E.3.08.05</t>
  </si>
  <si>
    <t>TOTALE ENTRATE IN CONTO CAPITALE</t>
  </si>
  <si>
    <t>TOTALE PARTITE DI GIRO</t>
  </si>
  <si>
    <t>SPESE CORRENTI</t>
  </si>
  <si>
    <t>SPESE PER IL FUNZIONAMENTO ORGANI</t>
  </si>
  <si>
    <t>TOTALE SPESE PER IL FUNZIONAMENTO ORGANI</t>
  </si>
  <si>
    <t>Spese funzionamento Organi amministrativi</t>
  </si>
  <si>
    <t>Indennità di missione e rimborsi spese</t>
  </si>
  <si>
    <t>Spese consulenze tecniche e amministrative</t>
  </si>
  <si>
    <t>Organizzazione e programmazione attività culturali, congressi, eventi</t>
  </si>
  <si>
    <t>Assegni di ricerca e borse di studio</t>
  </si>
  <si>
    <t>SPESE PER ACQUISTO DI BENI E SERVIZI</t>
  </si>
  <si>
    <t>Acquisto libri e riviste (non invent.)</t>
  </si>
  <si>
    <t>F.S.1.03.07</t>
  </si>
  <si>
    <t>F.S.1.03.08</t>
  </si>
  <si>
    <t>F.S.1.03.09</t>
  </si>
  <si>
    <t>F.S.1.03.10</t>
  </si>
  <si>
    <t>F.S.1.03.11</t>
  </si>
  <si>
    <t>F.S.1.03.12</t>
  </si>
  <si>
    <t>TOTALE SPESE PER ACQUISTO DI BENI E SERVIZI</t>
  </si>
  <si>
    <t>Interessi passivi</t>
  </si>
  <si>
    <t>TOTALE ONERI FINANZIARI</t>
  </si>
  <si>
    <t>F.S.1.05</t>
  </si>
  <si>
    <t>F.S.1.05.01</t>
  </si>
  <si>
    <t>Imposte, tasse e tributi vari</t>
  </si>
  <si>
    <t>Versamenti I.V.A.</t>
  </si>
  <si>
    <t>F.S.1.06</t>
  </si>
  <si>
    <t>TOTALE ONERI TRIBUTARI</t>
  </si>
  <si>
    <t>POSTE CORRETTIVE DI ENTRATE CORRENTI</t>
  </si>
  <si>
    <t>F.S.1.06.01</t>
  </si>
  <si>
    <t>TOTALE POSTE CORRETTIVE DI ENTRATE CORRENTI</t>
  </si>
  <si>
    <t>F.S.1.07</t>
  </si>
  <si>
    <t>Oneri straordinari</t>
  </si>
  <si>
    <t>Fondo di Riserva</t>
  </si>
  <si>
    <t>F.S.1.07.01</t>
  </si>
  <si>
    <t>F.S.1.07.02</t>
  </si>
  <si>
    <t>TOTALE SPESE NON CLASSIFICABILI IN ALTRE VOCI</t>
  </si>
  <si>
    <t>TOTALE SPESE CORRENTI</t>
  </si>
  <si>
    <t>TOTALE TRASFERIMENTI CORRENTI</t>
  </si>
  <si>
    <t>Manutenzioni e riparazioni</t>
  </si>
  <si>
    <t>Acquisto e gestione software</t>
  </si>
  <si>
    <t>Spese amministrative generali</t>
  </si>
  <si>
    <t>ACQUISTO DI BENI DUREVOLI</t>
  </si>
  <si>
    <t>F.S.2.08.03</t>
  </si>
  <si>
    <t>F.S.2.08.04</t>
  </si>
  <si>
    <t>Acquisto attrezzature scientifiche</t>
  </si>
  <si>
    <t>Acquisto mobili, arredi e macchine da ufficio</t>
  </si>
  <si>
    <t>Manutenzione straordinaria</t>
  </si>
  <si>
    <t>Investimenti finanziari</t>
  </si>
  <si>
    <t>TOTALE ACQUISTO DI BENI DUREVOLI</t>
  </si>
  <si>
    <t>TOTALE SPESE IN CONTO CAPITALE</t>
  </si>
  <si>
    <t>SPESE AVENTI NATURA DI PARTITE DI GIRO</t>
  </si>
  <si>
    <t>F.S.3.09.03</t>
  </si>
  <si>
    <t>Ritenute extra-erariali</t>
  </si>
  <si>
    <t>Fondo economale</t>
  </si>
  <si>
    <t>F.S.3.09.04</t>
  </si>
  <si>
    <t>F.S.3.09.05</t>
  </si>
  <si>
    <t>TOTALE SPESE AVENTI NATURA DI PARTITE DI GIRO</t>
  </si>
  <si>
    <t>Contributi da altri Enti di ricerca</t>
  </si>
  <si>
    <t>Trasferimenti per investimenti dallo Stato</t>
  </si>
  <si>
    <t>Trasferimenti per investimenti da Privati</t>
  </si>
  <si>
    <t>Trasferimenti per investimenti da altri Enti di Ricerca</t>
  </si>
  <si>
    <t>Trasferimenti per ricerca dallo Stato</t>
  </si>
  <si>
    <t>Trasferimenti per ricerca da altri Enti pubblici</t>
  </si>
  <si>
    <t>Trasferimenti per ricerca da Privati</t>
  </si>
  <si>
    <t>Trasferimenti per ricerca da Unione Europea</t>
  </si>
  <si>
    <t>Trasferimenti per ricerca da altri Enti di Ricerca</t>
  </si>
  <si>
    <t>TOTALE SPESE PER ATTIVITA' ISTITUZIONALI</t>
  </si>
  <si>
    <t>Fitti locali e spese condominiali</t>
  </si>
  <si>
    <t>Spese di trasporto, facchinaggio, smaltimento rifiuti</t>
  </si>
  <si>
    <t>Recuperi e rimborsi diversi</t>
  </si>
  <si>
    <t>Prestazioni a pagamento</t>
  </si>
  <si>
    <t>F.E.1.02.03</t>
  </si>
  <si>
    <t>Contratti e Convenzioni</t>
  </si>
  <si>
    <t>CONSORZIO INTERUNIVERSITARIO PER L'OTTIMIZZAZIONE E LA RICERCA OPERATIVA</t>
  </si>
  <si>
    <t>F.S.4</t>
  </si>
  <si>
    <t>F.S.4.09</t>
  </si>
  <si>
    <t>F.S 3.08.01</t>
  </si>
  <si>
    <t>F.S 3.08</t>
  </si>
  <si>
    <t>TOTALE TRASFERIMENTI</t>
  </si>
  <si>
    <t>TRASFERIMENTI</t>
  </si>
  <si>
    <t>TRASFERIMENTI VS CONSORZIATI</t>
  </si>
  <si>
    <t>Trasferimento vs enti consorziati</t>
  </si>
  <si>
    <t>F.E.1.01.06</t>
  </si>
  <si>
    <t>Contributi da Consorziati</t>
  </si>
  <si>
    <t>F.S.1.08</t>
  </si>
  <si>
    <t>SPESE PER ATTIVITA' IN CONTO TERZI</t>
  </si>
  <si>
    <t>F.S.1.08.01</t>
  </si>
  <si>
    <t>Prestazioni  di servizi</t>
  </si>
  <si>
    <t>F.S.1.08.02</t>
  </si>
  <si>
    <t>Contratti e convenzioni</t>
  </si>
  <si>
    <t>TOTALE SPESE PER ATTIVITA' IN CONTO TERZI</t>
  </si>
  <si>
    <t>Ragione sociale beneficiario</t>
  </si>
  <si>
    <t>Importo</t>
  </si>
  <si>
    <t>Capitolo</t>
  </si>
  <si>
    <t>Descrizione Capitolo</t>
  </si>
  <si>
    <t>Descizione</t>
  </si>
  <si>
    <t>Aruba s.p.A.</t>
  </si>
  <si>
    <t>F.S.1,02,01</t>
  </si>
  <si>
    <t>Camera di commercio di Bologna</t>
  </si>
  <si>
    <t>Ragione sociale versante</t>
  </si>
  <si>
    <t>F.S.1.05.02</t>
  </si>
  <si>
    <t>Compenso ai revisori dei conti</t>
  </si>
  <si>
    <t>F.S.1,01,01</t>
  </si>
  <si>
    <t>Compenso segretaria amministrativa</t>
  </si>
  <si>
    <t>Compenso commercialista</t>
  </si>
  <si>
    <t>Diversi</t>
  </si>
  <si>
    <t>FS.1.04.02</t>
  </si>
  <si>
    <t>Commissioni bancarie</t>
  </si>
  <si>
    <t>F.S.1,03,02</t>
  </si>
  <si>
    <t>F.S.2.09</t>
  </si>
  <si>
    <t>SPESE PER RICERCA SCIENTIFICA</t>
  </si>
  <si>
    <t>F.S.2.09.01</t>
  </si>
  <si>
    <t>Spese per ricerca dallo Stato</t>
  </si>
  <si>
    <t>F.S.2.09.02</t>
  </si>
  <si>
    <t>Spese per ricerca da altri Enti pubblici</t>
  </si>
  <si>
    <t>F.S.2.09.03</t>
  </si>
  <si>
    <t>Spese per ricerca da Privati</t>
  </si>
  <si>
    <t>F.S.2.09.04</t>
  </si>
  <si>
    <t>Spese per ricerca da Unione Europea</t>
  </si>
  <si>
    <t>F.S.2.09.05</t>
  </si>
  <si>
    <t>Spese per ricerca da altri Enti di Ricerca</t>
  </si>
  <si>
    <t>TOTALE SPESE PER RICERCA</t>
  </si>
  <si>
    <t>Spese postali da rimborsare alla segretaria</t>
  </si>
  <si>
    <t>Costi di tenuta conto</t>
  </si>
  <si>
    <t>F.S.1.02.04</t>
  </si>
  <si>
    <t>Quote associative</t>
  </si>
  <si>
    <t>F.S.1,02,03</t>
  </si>
  <si>
    <t>Iscrizione annuale ad Ertico</t>
  </si>
  <si>
    <t>Ertico</t>
  </si>
  <si>
    <t>PREVISIONI DEFINITIVE</t>
  </si>
  <si>
    <t>Riscossioni totali</t>
  </si>
  <si>
    <t>Pagamenti totali</t>
  </si>
  <si>
    <t>Crediti</t>
  </si>
  <si>
    <t>(residui attivi)</t>
  </si>
  <si>
    <t>Debiti</t>
  </si>
  <si>
    <t>(residui passivi)</t>
  </si>
  <si>
    <t>DESTINAZIONE AVANZO DI AMMINISTRAZIONE</t>
  </si>
  <si>
    <t>Avanzo di amministrazione totale</t>
  </si>
  <si>
    <t>- Avanzo vincolato da entrate commerciali</t>
  </si>
  <si>
    <t>- Avanzo vincolato progetti istituzionali</t>
  </si>
  <si>
    <t>quota per chiudere il bilancio</t>
  </si>
  <si>
    <t>F.S.1.04.02</t>
  </si>
  <si>
    <t>TOTALE ENTRATE</t>
  </si>
  <si>
    <t>Dott. Saccani</t>
  </si>
  <si>
    <t>Dott. Graziosi</t>
  </si>
  <si>
    <t>accantonamento a pareggio</t>
  </si>
  <si>
    <t>Iscrizione REA -  camera di commercio Bologna</t>
  </si>
  <si>
    <t xml:space="preserve">Rinnovo dominio Icoor.it e icoor.org </t>
  </si>
  <si>
    <t>Imposta di bollo (25,20 per 4 estratti conti )</t>
  </si>
  <si>
    <t>Iscrizione annuale ad Effra</t>
  </si>
  <si>
    <t>Iscrizione annuale ad Alice</t>
  </si>
  <si>
    <t>Effra</t>
  </si>
  <si>
    <t>Alice</t>
  </si>
  <si>
    <t>PREVISIONI 2022</t>
  </si>
  <si>
    <t xml:space="preserve">ASSOCIAZIONE METROPOLI DI PAESAGGIO </t>
  </si>
  <si>
    <t xml:space="preserve"> CCAM A.I.S.B.L. </t>
  </si>
  <si>
    <t>Iscrizione associazione metropoli di paesaggio</t>
  </si>
  <si>
    <t>Iscrizione CCAM AISBL</t>
  </si>
  <si>
    <t>Banca Intesa</t>
  </si>
  <si>
    <t>Dagli atenei interessati per Ertico</t>
  </si>
  <si>
    <t>DIMOSTRAZIONE AVANZO DI AMMINISTRAZIONE 2022</t>
  </si>
  <si>
    <t>AVANZO DI CASSA 2022</t>
  </si>
  <si>
    <t>Fondo di cassa all'1.01.2022 (C/C banca intesa)</t>
  </si>
  <si>
    <t>FONDO DI CASSA AL 31/12/2022</t>
  </si>
  <si>
    <t>Dalla banca risulta al  c/c intesa san paolo al 31/12/2022</t>
  </si>
  <si>
    <t>AVANZO DI AMMINISTRAZIONE 2022</t>
  </si>
  <si>
    <t>Avanzo di cassa al 31/12/2022</t>
  </si>
  <si>
    <t>AVANZO  DI AMMINISTRAZIONE PRESUNTO AL 31/12/2022</t>
  </si>
  <si>
    <t>iscriviamo al BP 2023</t>
  </si>
  <si>
    <t>TOTALI LIQUIDI IN BANCA AL 31/12/2022</t>
  </si>
  <si>
    <t>Bilancio di Previsione 2023</t>
  </si>
  <si>
    <t>NOTE ALLE SPESE 2023</t>
  </si>
  <si>
    <t>NOTE ALLE ENTRATE 2023</t>
  </si>
  <si>
    <t>Avanzo prudenziale 2023</t>
  </si>
  <si>
    <t>PREVISIONI 2023</t>
  </si>
  <si>
    <t>Consulente sicurezza sul lavoro</t>
  </si>
  <si>
    <t>ALS PROJECT</t>
  </si>
  <si>
    <t xml:space="preserve"> 6G SMART NETWORKS AND SERVICES INDUSTRY ASSOCIATION IVZW</t>
  </si>
  <si>
    <t>Iscrizione 6G SMART NETWORKS</t>
  </si>
  <si>
    <t>UNIMORE</t>
  </si>
  <si>
    <t>OLGA pre finanziamento ancora da trasferire</t>
  </si>
  <si>
    <t>POLITO</t>
  </si>
  <si>
    <t>incassi 3% da progetti che verranno trasferiti nel 2023:</t>
  </si>
  <si>
    <t>mobidatalab - interim inizio 2023 (rendiconto in fase di accettazione - ipotesi di trasferimento del 90%)</t>
  </si>
  <si>
    <t>incerto</t>
  </si>
  <si>
    <t>5G - loginnov - su saldo a fine 2023 (impotesi intero budget rendicontato)</t>
  </si>
  <si>
    <t>finanziamenti</t>
  </si>
  <si>
    <t>diff</t>
  </si>
  <si>
    <t>mantengo al 3% olga perché ho già l'incasso in bilancio e non mi sembra corretto cambiare la%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</si>
</sst>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0.00_ ;[Red]\-0.00\ "/>
    <numFmt numFmtId="173" formatCode="0.00;[Red]0.00"/>
    <numFmt numFmtId="174" formatCode="#,##0.00_ ;[Red]\-#,##0.00\ "/>
    <numFmt numFmtId="175" formatCode="&quot;€&quot;\ #,##0.00"/>
    <numFmt numFmtId="176" formatCode="_-[$€-410]\ * #,##0.00_-;\-[$€-410]\ * #,##0.00_-;_-[$€-410]\ * &quot;-&quot;??_-;_-@_-"/>
    <numFmt numFmtId="177" formatCode="[$€-2]\ #.##000_);[Red]\([$€-2]\ #.##000\)"/>
    <numFmt numFmtId="178" formatCode="_-* #,##0.00\ [$€-410]_-;\-* #,##0.00\ [$€-410]_-;_-* &quot;-&quot;??\ [$€-410]_-;_-@_-"/>
    <numFmt numFmtId="179" formatCode="_-* #,##0.000\ _€_-;\-* #,##0.000\ _€_-;_-* &quot;-&quot;???\ _€_-;_-@_-"/>
    <numFmt numFmtId="180" formatCode="[$€-2]\ #,##0.00;[Red]\-[$€-2]\ #,##0.00"/>
    <numFmt numFmtId="181" formatCode="_-&quot;L.&quot;\ * #,##0.00_-;\-&quot;L.&quot;\ * #,##0.00_-;_-&quot;L.&quot;\ * &quot;-&quot;??_-;_-@_-"/>
    <numFmt numFmtId="182" formatCode="[$-410]dddd\ d\ mmmm\ yyyy"/>
  </numFmts>
  <fonts count="61">
    <font>
      <sz val="10"/>
      <name val="Arial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i/>
      <sz val="9"/>
      <name val="Arial Narrow"/>
      <family val="2"/>
    </font>
    <font>
      <sz val="9"/>
      <color indexed="10"/>
      <name val="Arial Narrow"/>
      <family val="2"/>
    </font>
    <font>
      <b/>
      <sz val="8"/>
      <name val="Arial Narrow"/>
      <family val="2"/>
    </font>
    <font>
      <b/>
      <sz val="10"/>
      <color indexed="1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4"/>
      <name val="Arial"/>
      <family val="2"/>
    </font>
    <font>
      <b/>
      <i/>
      <sz val="14"/>
      <name val="Arial"/>
      <family val="2"/>
    </font>
    <font>
      <sz val="8"/>
      <name val="Arial Narrow"/>
      <family val="2"/>
    </font>
    <font>
      <b/>
      <sz val="15"/>
      <name val="Arial"/>
      <family val="2"/>
    </font>
    <font>
      <b/>
      <i/>
      <sz val="15"/>
      <name val="Arial"/>
      <family val="2"/>
    </font>
    <font>
      <i/>
      <sz val="15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 Narrow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63"/>
      <name val="Arial"/>
      <family val="2"/>
    </font>
    <font>
      <u val="single"/>
      <sz val="10"/>
      <color indexed="12"/>
      <name val="Arial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BBBB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</border>
    <border>
      <left style="thin">
        <color rgb="FFD4D4D4"/>
      </left>
      <right style="thin">
        <color rgb="FFD4D4D4"/>
      </right>
      <top style="thin">
        <color rgb="FFD4D4D4"/>
      </top>
      <bottom style="thin">
        <color rgb="FFD4D4D4"/>
      </bottom>
    </border>
    <border>
      <left/>
      <right/>
      <top/>
      <bottom style="thin"/>
    </border>
    <border>
      <left/>
      <right style="thin"/>
      <top style="thin"/>
      <bottom style="thin"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/>
      <top style="thin"/>
      <bottom style="medium"/>
    </border>
    <border>
      <left style="medium"/>
      <right/>
      <top style="medium"/>
      <bottom style="thin"/>
    </border>
    <border>
      <left/>
      <right style="thin"/>
      <top/>
      <bottom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/>
      <bottom/>
    </border>
    <border>
      <left style="medium"/>
      <right style="medium"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9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0" borderId="2" applyNumberFormat="0" applyFill="0" applyAlignment="0" applyProtection="0"/>
    <xf numFmtId="0" fontId="47" fillId="21" borderId="3" applyNumberFormat="0" applyAlignment="0" applyProtection="0"/>
    <xf numFmtId="0" fontId="25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30" borderId="4" applyNumberFormat="0" applyFont="0" applyAlignment="0" applyProtection="0"/>
    <xf numFmtId="0" fontId="43" fillId="30" borderId="4" applyNumberFormat="0" applyFont="0" applyAlignment="0" applyProtection="0"/>
    <xf numFmtId="0" fontId="50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4" fillId="33" borderId="10" applyNumberFormat="0" applyProtection="0">
      <alignment horizontal="left"/>
    </xf>
    <xf numFmtId="0" fontId="23" fillId="33" borderId="11" applyNumberFormat="0" applyProtection="0">
      <alignment horizontal="left"/>
    </xf>
    <xf numFmtId="0" fontId="23" fillId="33" borderId="11" applyNumberFormat="0" applyProtection="0">
      <alignment horizontal="left"/>
    </xf>
    <xf numFmtId="0" fontId="23" fillId="33" borderId="11" applyNumberFormat="0" applyProtection="0">
      <alignment horizontal="left"/>
    </xf>
    <xf numFmtId="177" fontId="23" fillId="33" borderId="11" applyProtection="0">
      <alignment horizontal="right"/>
    </xf>
    <xf numFmtId="177" fontId="23" fillId="33" borderId="11" applyProtection="0">
      <alignment horizontal="right"/>
    </xf>
    <xf numFmtId="177" fontId="23" fillId="33" borderId="11" applyProtection="0">
      <alignment horizontal="right"/>
    </xf>
    <xf numFmtId="177" fontId="23" fillId="33" borderId="11" applyProtection="0">
      <alignment horizontal="right"/>
    </xf>
    <xf numFmtId="14" fontId="23" fillId="33" borderId="11" applyProtection="0">
      <alignment horizontal="left"/>
    </xf>
    <xf numFmtId="14" fontId="23" fillId="33" borderId="11" applyProtection="0">
      <alignment horizontal="left"/>
    </xf>
    <xf numFmtId="177" fontId="23" fillId="33" borderId="11" applyProtection="0">
      <alignment horizontal="right"/>
    </xf>
    <xf numFmtId="0" fontId="22" fillId="33" borderId="11" applyNumberFormat="0" applyProtection="0">
      <alignment horizontal="left"/>
    </xf>
    <xf numFmtId="0" fontId="23" fillId="34" borderId="11" applyNumberFormat="0" applyProtection="0">
      <alignment horizontal="left"/>
    </xf>
    <xf numFmtId="0" fontId="23" fillId="34" borderId="11" applyNumberFormat="0" applyProtection="0">
      <alignment horizontal="left"/>
    </xf>
    <xf numFmtId="177" fontId="22" fillId="33" borderId="11" applyProtection="0">
      <alignment horizontal="right"/>
    </xf>
    <xf numFmtId="177" fontId="23" fillId="34" borderId="11" applyProtection="0">
      <alignment horizontal="right"/>
    </xf>
    <xf numFmtId="177" fontId="23" fillId="34" borderId="11" applyProtection="0">
      <alignment horizontal="right"/>
    </xf>
    <xf numFmtId="14" fontId="22" fillId="33" borderId="11" applyProtection="0">
      <alignment horizontal="left"/>
    </xf>
    <xf numFmtId="14" fontId="23" fillId="34" borderId="11" applyProtection="0">
      <alignment horizontal="left"/>
    </xf>
    <xf numFmtId="14" fontId="23" fillId="34" borderId="11" applyProtection="0">
      <alignment horizontal="left"/>
    </xf>
    <xf numFmtId="14" fontId="22" fillId="33" borderId="11" applyProtection="0">
      <alignment horizontal="left"/>
    </xf>
  </cellStyleXfs>
  <cellXfs count="298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4" fontId="5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5" fillId="0" borderId="12" xfId="0" applyFont="1" applyFill="1" applyBorder="1" applyAlignment="1">
      <alignment/>
    </xf>
    <xf numFmtId="4" fontId="7" fillId="0" borderId="0" xfId="0" applyNumberFormat="1" applyFont="1" applyFill="1" applyAlignment="1">
      <alignment/>
    </xf>
    <xf numFmtId="0" fontId="5" fillId="0" borderId="13" xfId="0" applyFont="1" applyFill="1" applyBorder="1" applyAlignment="1">
      <alignment/>
    </xf>
    <xf numFmtId="0" fontId="3" fillId="0" borderId="14" xfId="0" applyFont="1" applyFill="1" applyBorder="1" applyAlignment="1">
      <alignment horizontal="right"/>
    </xf>
    <xf numFmtId="0" fontId="8" fillId="0" borderId="14" xfId="0" applyFont="1" applyFill="1" applyBorder="1" applyAlignment="1">
      <alignment horizontal="right"/>
    </xf>
    <xf numFmtId="0" fontId="5" fillId="0" borderId="14" xfId="0" applyFont="1" applyFill="1" applyBorder="1" applyAlignment="1">
      <alignment horizontal="left"/>
    </xf>
    <xf numFmtId="0" fontId="8" fillId="0" borderId="15" xfId="0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4" fillId="0" borderId="16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4" fillId="0" borderId="18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Alignment="1">
      <alignment/>
    </xf>
    <xf numFmtId="4" fontId="5" fillId="0" borderId="0" xfId="0" applyNumberFormat="1" applyFont="1" applyFill="1" applyAlignment="1">
      <alignment/>
    </xf>
    <xf numFmtId="0" fontId="5" fillId="0" borderId="18" xfId="0" applyFont="1" applyFill="1" applyBorder="1" applyAlignment="1">
      <alignment horizontal="left"/>
    </xf>
    <xf numFmtId="0" fontId="5" fillId="0" borderId="15" xfId="0" applyFont="1" applyFill="1" applyBorder="1" applyAlignment="1">
      <alignment horizontal="left"/>
    </xf>
    <xf numFmtId="0" fontId="5" fillId="0" borderId="16" xfId="0" applyFont="1" applyFill="1" applyBorder="1" applyAlignment="1">
      <alignment horizontal="left"/>
    </xf>
    <xf numFmtId="0" fontId="5" fillId="0" borderId="19" xfId="0" applyFont="1" applyFill="1" applyBorder="1" applyAlignment="1">
      <alignment horizontal="left"/>
    </xf>
    <xf numFmtId="0" fontId="2" fillId="0" borderId="17" xfId="0" applyFont="1" applyBorder="1" applyAlignment="1">
      <alignment horizontal="center" vertical="top"/>
    </xf>
    <xf numFmtId="0" fontId="5" fillId="0" borderId="0" xfId="0" applyFont="1" applyFill="1" applyBorder="1" applyAlignment="1">
      <alignment vertical="top"/>
    </xf>
    <xf numFmtId="0" fontId="3" fillId="0" borderId="17" xfId="0" applyFont="1" applyFill="1" applyBorder="1" applyAlignment="1">
      <alignment horizontal="left" vertical="center"/>
    </xf>
    <xf numFmtId="0" fontId="10" fillId="0" borderId="20" xfId="0" applyFont="1" applyFill="1" applyBorder="1" applyAlignment="1">
      <alignment horizontal="right" vertical="center"/>
    </xf>
    <xf numFmtId="0" fontId="11" fillId="0" borderId="0" xfId="0" applyFont="1" applyFill="1" applyAlignment="1">
      <alignment/>
    </xf>
    <xf numFmtId="0" fontId="10" fillId="0" borderId="15" xfId="0" applyFont="1" applyBorder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0" fontId="5" fillId="35" borderId="21" xfId="0" applyFont="1" applyFill="1" applyBorder="1" applyAlignment="1">
      <alignment horizontal="center" vertical="center"/>
    </xf>
    <xf numFmtId="0" fontId="5" fillId="35" borderId="0" xfId="0" applyFont="1" applyFill="1" applyAlignment="1">
      <alignment vertical="top"/>
    </xf>
    <xf numFmtId="0" fontId="8" fillId="0" borderId="18" xfId="0" applyFont="1" applyFill="1" applyBorder="1" applyAlignment="1">
      <alignment horizontal="left" vertical="center"/>
    </xf>
    <xf numFmtId="0" fontId="14" fillId="0" borderId="0" xfId="0" applyFont="1" applyFill="1" applyAlignment="1">
      <alignment/>
    </xf>
    <xf numFmtId="4" fontId="5" fillId="0" borderId="22" xfId="0" applyNumberFormat="1" applyFont="1" applyFill="1" applyBorder="1" applyAlignment="1">
      <alignment/>
    </xf>
    <xf numFmtId="0" fontId="3" fillId="0" borderId="18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7" fillId="0" borderId="0" xfId="0" applyFont="1" applyAlignment="1">
      <alignment horizontal="center" vertical="center"/>
    </xf>
    <xf numFmtId="4" fontId="5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4" fontId="2" fillId="0" borderId="0" xfId="0" applyNumberFormat="1" applyFont="1" applyFill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171" fontId="0" fillId="0" borderId="0" xfId="0" applyNumberFormat="1" applyAlignment="1">
      <alignment/>
    </xf>
    <xf numFmtId="0" fontId="19" fillId="0" borderId="0" xfId="0" applyFont="1" applyAlignment="1">
      <alignment/>
    </xf>
    <xf numFmtId="171" fontId="19" fillId="0" borderId="0" xfId="0" applyNumberFormat="1" applyFont="1" applyAlignment="1">
      <alignment/>
    </xf>
    <xf numFmtId="171" fontId="0" fillId="0" borderId="0" xfId="0" applyNumberFormat="1" applyFont="1" applyAlignment="1">
      <alignment/>
    </xf>
    <xf numFmtId="0" fontId="18" fillId="35" borderId="0" xfId="0" applyFont="1" applyFill="1" applyAlignment="1">
      <alignment wrapText="1"/>
    </xf>
    <xf numFmtId="0" fontId="18" fillId="36" borderId="0" xfId="0" applyFont="1" applyFill="1" applyAlignment="1">
      <alignment wrapText="1"/>
    </xf>
    <xf numFmtId="0" fontId="5" fillId="0" borderId="0" xfId="0" applyFont="1" applyFill="1" applyAlignment="1">
      <alignment vertical="top"/>
    </xf>
    <xf numFmtId="0" fontId="5" fillId="0" borderId="0" xfId="0" applyFont="1" applyFill="1" applyAlignment="1">
      <alignment wrapText="1"/>
    </xf>
    <xf numFmtId="174" fontId="2" fillId="0" borderId="0" xfId="0" applyNumberFormat="1" applyFont="1" applyFill="1" applyAlignment="1">
      <alignment/>
    </xf>
    <xf numFmtId="0" fontId="2" fillId="0" borderId="23" xfId="0" applyFont="1" applyFill="1" applyBorder="1" applyAlignment="1">
      <alignment horizontal="center" vertical="top"/>
    </xf>
    <xf numFmtId="0" fontId="10" fillId="0" borderId="24" xfId="0" applyFont="1" applyFill="1" applyBorder="1" applyAlignment="1">
      <alignment horizontal="left" vertical="center"/>
    </xf>
    <xf numFmtId="0" fontId="5" fillId="0" borderId="25" xfId="0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8" fillId="0" borderId="26" xfId="0" applyFont="1" applyFill="1" applyBorder="1" applyAlignment="1">
      <alignment vertical="center"/>
    </xf>
    <xf numFmtId="0" fontId="5" fillId="0" borderId="26" xfId="0" applyFont="1" applyFill="1" applyBorder="1" applyAlignment="1">
      <alignment/>
    </xf>
    <xf numFmtId="0" fontId="8" fillId="0" borderId="23" xfId="0" applyFont="1" applyBorder="1" applyAlignment="1">
      <alignment horizontal="right"/>
    </xf>
    <xf numFmtId="0" fontId="8" fillId="0" borderId="23" xfId="0" applyFont="1" applyFill="1" applyBorder="1" applyAlignment="1">
      <alignment vertical="center"/>
    </xf>
    <xf numFmtId="0" fontId="5" fillId="0" borderId="26" xfId="0" applyFont="1" applyFill="1" applyBorder="1" applyAlignment="1">
      <alignment vertical="center"/>
    </xf>
    <xf numFmtId="0" fontId="8" fillId="0" borderId="23" xfId="0" applyFont="1" applyFill="1" applyBorder="1" applyAlignment="1">
      <alignment horizontal="right" vertical="center"/>
    </xf>
    <xf numFmtId="0" fontId="3" fillId="0" borderId="25" xfId="0" applyFont="1" applyFill="1" applyBorder="1" applyAlignment="1">
      <alignment horizontal="right" vertical="center"/>
    </xf>
    <xf numFmtId="0" fontId="4" fillId="0" borderId="25" xfId="0" applyFont="1" applyFill="1" applyBorder="1" applyAlignment="1">
      <alignment vertical="center"/>
    </xf>
    <xf numFmtId="0" fontId="8" fillId="0" borderId="25" xfId="0" applyFont="1" applyFill="1" applyBorder="1" applyAlignment="1">
      <alignment horizontal="right" vertical="center"/>
    </xf>
    <xf numFmtId="0" fontId="8" fillId="0" borderId="26" xfId="0" applyFont="1" applyBorder="1" applyAlignment="1">
      <alignment horizontal="left"/>
    </xf>
    <xf numFmtId="0" fontId="4" fillId="0" borderId="26" xfId="0" applyFont="1" applyFill="1" applyBorder="1" applyAlignment="1">
      <alignment vertical="center"/>
    </xf>
    <xf numFmtId="0" fontId="3" fillId="0" borderId="25" xfId="0" applyFont="1" applyBorder="1" applyAlignment="1">
      <alignment horizontal="right"/>
    </xf>
    <xf numFmtId="0" fontId="10" fillId="0" borderId="27" xfId="0" applyFont="1" applyBorder="1" applyAlignment="1">
      <alignment horizontal="right" vertical="center"/>
    </xf>
    <xf numFmtId="4" fontId="5" fillId="0" borderId="28" xfId="0" applyNumberFormat="1" applyFont="1" applyFill="1" applyBorder="1" applyAlignment="1">
      <alignment horizontal="right" vertical="top" wrapText="1"/>
    </xf>
    <xf numFmtId="4" fontId="4" fillId="0" borderId="29" xfId="0" applyNumberFormat="1" applyFont="1" applyFill="1" applyBorder="1" applyAlignment="1">
      <alignment/>
    </xf>
    <xf numFmtId="4" fontId="5" fillId="0" borderId="29" xfId="0" applyNumberFormat="1" applyFont="1" applyFill="1" applyBorder="1" applyAlignment="1">
      <alignment vertical="center"/>
    </xf>
    <xf numFmtId="4" fontId="5" fillId="0" borderId="28" xfId="0" applyNumberFormat="1" applyFont="1" applyFill="1" applyBorder="1" applyAlignment="1">
      <alignment/>
    </xf>
    <xf numFmtId="4" fontId="5" fillId="0" borderId="30" xfId="0" applyNumberFormat="1" applyFont="1" applyFill="1" applyBorder="1" applyAlignment="1">
      <alignment vertical="center"/>
    </xf>
    <xf numFmtId="4" fontId="5" fillId="0" borderId="31" xfId="0" applyNumberFormat="1" applyFont="1" applyFill="1" applyBorder="1" applyAlignment="1">
      <alignment horizontal="right" vertical="top" wrapText="1"/>
    </xf>
    <xf numFmtId="4" fontId="4" fillId="0" borderId="30" xfId="0" applyNumberFormat="1" applyFont="1" applyFill="1" applyBorder="1" applyAlignment="1">
      <alignment/>
    </xf>
    <xf numFmtId="0" fontId="5" fillId="35" borderId="32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vertical="center"/>
    </xf>
    <xf numFmtId="0" fontId="8" fillId="0" borderId="26" xfId="0" applyFont="1" applyFill="1" applyBorder="1" applyAlignment="1">
      <alignment horizontal="right" vertical="center"/>
    </xf>
    <xf numFmtId="0" fontId="4" fillId="0" borderId="25" xfId="0" applyFont="1" applyFill="1" applyBorder="1" applyAlignment="1">
      <alignment horizontal="right"/>
    </xf>
    <xf numFmtId="0" fontId="0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0" fillId="0" borderId="0" xfId="0" applyFont="1" applyBorder="1" applyAlignment="1">
      <alignment/>
    </xf>
    <xf numFmtId="0" fontId="19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174" fontId="5" fillId="0" borderId="33" xfId="0" applyNumberFormat="1" applyFont="1" applyFill="1" applyBorder="1" applyAlignment="1">
      <alignment horizontal="right" vertical="top" wrapText="1"/>
    </xf>
    <xf numFmtId="174" fontId="4" fillId="0" borderId="34" xfId="0" applyNumberFormat="1" applyFont="1" applyFill="1" applyBorder="1" applyAlignment="1">
      <alignment/>
    </xf>
    <xf numFmtId="174" fontId="14" fillId="0" borderId="33" xfId="0" applyNumberFormat="1" applyFont="1" applyFill="1" applyBorder="1" applyAlignment="1">
      <alignment vertical="center"/>
    </xf>
    <xf numFmtId="174" fontId="5" fillId="0" borderId="35" xfId="0" applyNumberFormat="1" applyFont="1" applyFill="1" applyBorder="1" applyAlignment="1">
      <alignment vertical="center"/>
    </xf>
    <xf numFmtId="174" fontId="5" fillId="0" borderId="33" xfId="0" applyNumberFormat="1" applyFont="1" applyFill="1" applyBorder="1" applyAlignment="1">
      <alignment horizontal="right" wrapText="1"/>
    </xf>
    <xf numFmtId="174" fontId="9" fillId="0" borderId="33" xfId="0" applyNumberFormat="1" applyFont="1" applyFill="1" applyBorder="1" applyAlignment="1">
      <alignment horizontal="center" vertical="top" wrapText="1"/>
    </xf>
    <xf numFmtId="174" fontId="4" fillId="0" borderId="35" xfId="0" applyNumberFormat="1" applyFont="1" applyFill="1" applyBorder="1" applyAlignment="1">
      <alignment horizontal="right"/>
    </xf>
    <xf numFmtId="174" fontId="5" fillId="0" borderId="33" xfId="0" applyNumberFormat="1" applyFont="1" applyFill="1" applyBorder="1" applyAlignment="1">
      <alignment vertical="center"/>
    </xf>
    <xf numFmtId="174" fontId="2" fillId="0" borderId="33" xfId="0" applyNumberFormat="1" applyFont="1" applyFill="1" applyBorder="1" applyAlignment="1">
      <alignment vertical="center"/>
    </xf>
    <xf numFmtId="174" fontId="5" fillId="0" borderId="33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4" fontId="7" fillId="35" borderId="36" xfId="0" applyNumberFormat="1" applyFont="1" applyFill="1" applyBorder="1" applyAlignment="1">
      <alignment horizontal="center" vertical="center" wrapText="1"/>
    </xf>
    <xf numFmtId="174" fontId="2" fillId="0" borderId="35" xfId="0" applyNumberFormat="1" applyFont="1" applyFill="1" applyBorder="1" applyAlignment="1">
      <alignment horizontal="center" vertical="top" wrapText="1"/>
    </xf>
    <xf numFmtId="174" fontId="9" fillId="0" borderId="34" xfId="0" applyNumberFormat="1" applyFont="1" applyFill="1" applyBorder="1" applyAlignment="1">
      <alignment horizontal="center" vertical="top" wrapText="1"/>
    </xf>
    <xf numFmtId="174" fontId="4" fillId="0" borderId="37" xfId="0" applyNumberFormat="1" applyFont="1" applyFill="1" applyBorder="1" applyAlignment="1">
      <alignment/>
    </xf>
    <xf numFmtId="4" fontId="5" fillId="0" borderId="28" xfId="0" applyNumberFormat="1" applyFont="1" applyFill="1" applyBorder="1" applyAlignment="1">
      <alignment vertical="top"/>
    </xf>
    <xf numFmtId="4" fontId="11" fillId="0" borderId="28" xfId="0" applyNumberFormat="1" applyFont="1" applyFill="1" applyBorder="1" applyAlignment="1">
      <alignment vertical="center"/>
    </xf>
    <xf numFmtId="4" fontId="2" fillId="0" borderId="29" xfId="0" applyNumberFormat="1" applyFont="1" applyFill="1" applyBorder="1" applyAlignment="1">
      <alignment/>
    </xf>
    <xf numFmtId="4" fontId="14" fillId="0" borderId="28" xfId="0" applyNumberFormat="1" applyFont="1" applyFill="1" applyBorder="1" applyAlignment="1">
      <alignment/>
    </xf>
    <xf numFmtId="4" fontId="5" fillId="0" borderId="29" xfId="0" applyNumberFormat="1" applyFont="1" applyFill="1" applyBorder="1" applyAlignment="1">
      <alignment/>
    </xf>
    <xf numFmtId="4" fontId="5" fillId="0" borderId="31" xfId="0" applyNumberFormat="1" applyFont="1" applyFill="1" applyBorder="1" applyAlignment="1">
      <alignment/>
    </xf>
    <xf numFmtId="0" fontId="5" fillId="37" borderId="18" xfId="0" applyFont="1" applyFill="1" applyBorder="1" applyAlignment="1">
      <alignment horizontal="left"/>
    </xf>
    <xf numFmtId="0" fontId="5" fillId="37" borderId="0" xfId="0" applyFont="1" applyFill="1" applyAlignment="1">
      <alignment/>
    </xf>
    <xf numFmtId="0" fontId="5" fillId="37" borderId="0" xfId="0" applyFont="1" applyFill="1" applyBorder="1" applyAlignment="1">
      <alignment/>
    </xf>
    <xf numFmtId="4" fontId="2" fillId="0" borderId="38" xfId="0" applyNumberFormat="1" applyFont="1" applyFill="1" applyBorder="1" applyAlignment="1">
      <alignment vertical="center"/>
    </xf>
    <xf numFmtId="4" fontId="2" fillId="0" borderId="33" xfId="0" applyNumberFormat="1" applyFont="1" applyFill="1" applyBorder="1" applyAlignment="1">
      <alignment vertical="center"/>
    </xf>
    <xf numFmtId="4" fontId="14" fillId="0" borderId="38" xfId="0" applyNumberFormat="1" applyFont="1" applyFill="1" applyBorder="1" applyAlignment="1">
      <alignment vertical="center"/>
    </xf>
    <xf numFmtId="4" fontId="14" fillId="0" borderId="33" xfId="0" applyNumberFormat="1" applyFont="1" applyFill="1" applyBorder="1" applyAlignment="1">
      <alignment vertical="center"/>
    </xf>
    <xf numFmtId="4" fontId="5" fillId="0" borderId="39" xfId="0" applyNumberFormat="1" applyFont="1" applyFill="1" applyBorder="1" applyAlignment="1">
      <alignment vertical="center"/>
    </xf>
    <xf numFmtId="4" fontId="5" fillId="0" borderId="35" xfId="0" applyNumberFormat="1" applyFont="1" applyFill="1" applyBorder="1" applyAlignment="1">
      <alignment vertical="center"/>
    </xf>
    <xf numFmtId="4" fontId="5" fillId="0" borderId="40" xfId="0" applyNumberFormat="1" applyFont="1" applyFill="1" applyBorder="1" applyAlignment="1">
      <alignment vertical="center"/>
    </xf>
    <xf numFmtId="4" fontId="5" fillId="0" borderId="34" xfId="0" applyNumberFormat="1" applyFont="1" applyFill="1" applyBorder="1" applyAlignment="1">
      <alignment vertical="center"/>
    </xf>
    <xf numFmtId="4" fontId="5" fillId="0" borderId="38" xfId="0" applyNumberFormat="1" applyFont="1" applyFill="1" applyBorder="1" applyAlignment="1">
      <alignment vertical="center"/>
    </xf>
    <xf numFmtId="4" fontId="5" fillId="0" borderId="33" xfId="0" applyNumberFormat="1" applyFont="1" applyFill="1" applyBorder="1" applyAlignment="1">
      <alignment vertical="center"/>
    </xf>
    <xf numFmtId="4" fontId="5" fillId="37" borderId="30" xfId="0" applyNumberFormat="1" applyFont="1" applyFill="1" applyBorder="1" applyAlignment="1">
      <alignment/>
    </xf>
    <xf numFmtId="171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4" fontId="5" fillId="0" borderId="0" xfId="0" applyNumberFormat="1" applyFont="1" applyFill="1" applyAlignment="1">
      <alignment/>
    </xf>
    <xf numFmtId="0" fontId="5" fillId="0" borderId="14" xfId="0" applyFont="1" applyFill="1" applyBorder="1" applyAlignment="1">
      <alignment/>
    </xf>
    <xf numFmtId="0" fontId="5" fillId="0" borderId="14" xfId="0" applyFont="1" applyFill="1" applyBorder="1" applyAlignment="1">
      <alignment wrapText="1"/>
    </xf>
    <xf numFmtId="0" fontId="5" fillId="0" borderId="14" xfId="0" applyFont="1" applyFill="1" applyBorder="1" applyAlignment="1">
      <alignment vertical="center"/>
    </xf>
    <xf numFmtId="0" fontId="11" fillId="0" borderId="14" xfId="0" applyFont="1" applyFill="1" applyBorder="1" applyAlignment="1">
      <alignment/>
    </xf>
    <xf numFmtId="171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71" fontId="0" fillId="0" borderId="0" xfId="0" applyNumberFormat="1" applyFont="1" applyFill="1" applyBorder="1" applyAlignment="1">
      <alignment/>
    </xf>
    <xf numFmtId="0" fontId="19" fillId="0" borderId="0" xfId="0" applyFont="1" applyBorder="1" applyAlignment="1">
      <alignment wrapText="1"/>
    </xf>
    <xf numFmtId="0" fontId="15" fillId="0" borderId="0" xfId="0" applyFont="1" applyFill="1" applyAlignment="1">
      <alignment vertical="center" wrapText="1"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0" fillId="0" borderId="0" xfId="0" applyFont="1" applyAlignment="1">
      <alignment horizontal="center"/>
    </xf>
    <xf numFmtId="169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19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19" fillId="0" borderId="0" xfId="0" applyNumberFormat="1" applyFont="1" applyFill="1" applyBorder="1" applyAlignment="1">
      <alignment/>
    </xf>
    <xf numFmtId="4" fontId="0" fillId="0" borderId="0" xfId="0" applyNumberFormat="1" applyFont="1" applyBorder="1" applyAlignment="1">
      <alignment/>
    </xf>
    <xf numFmtId="4" fontId="5" fillId="0" borderId="40" xfId="0" applyNumberFormat="1" applyFont="1" applyFill="1" applyBorder="1" applyAlignment="1">
      <alignment/>
    </xf>
    <xf numFmtId="4" fontId="5" fillId="0" borderId="38" xfId="0" applyNumberFormat="1" applyFont="1" applyFill="1" applyBorder="1" applyAlignment="1">
      <alignment horizontal="right" vertical="top"/>
    </xf>
    <xf numFmtId="4" fontId="5" fillId="0" borderId="38" xfId="0" applyNumberFormat="1" applyFont="1" applyFill="1" applyBorder="1" applyAlignment="1">
      <alignment/>
    </xf>
    <xf numFmtId="4" fontId="5" fillId="0" borderId="41" xfId="0" applyNumberFormat="1" applyFont="1" applyFill="1" applyBorder="1" applyAlignment="1">
      <alignment horizontal="right" vertical="top"/>
    </xf>
    <xf numFmtId="4" fontId="4" fillId="0" borderId="38" xfId="0" applyNumberFormat="1" applyFont="1" applyFill="1" applyBorder="1" applyAlignment="1">
      <alignment/>
    </xf>
    <xf numFmtId="4" fontId="5" fillId="0" borderId="34" xfId="0" applyNumberFormat="1" applyFont="1" applyFill="1" applyBorder="1" applyAlignment="1">
      <alignment/>
    </xf>
    <xf numFmtId="4" fontId="5" fillId="0" borderId="33" xfId="0" applyNumberFormat="1" applyFont="1" applyFill="1" applyBorder="1" applyAlignment="1">
      <alignment horizontal="right" vertical="top"/>
    </xf>
    <xf numFmtId="4" fontId="5" fillId="0" borderId="33" xfId="0" applyNumberFormat="1" applyFont="1" applyFill="1" applyBorder="1" applyAlignment="1">
      <alignment/>
    </xf>
    <xf numFmtId="4" fontId="4" fillId="0" borderId="33" xfId="0" applyNumberFormat="1" applyFont="1" applyFill="1" applyBorder="1" applyAlignment="1">
      <alignment/>
    </xf>
    <xf numFmtId="0" fontId="10" fillId="38" borderId="20" xfId="0" applyFont="1" applyFill="1" applyBorder="1" applyAlignment="1">
      <alignment horizontal="right" vertical="center"/>
    </xf>
    <xf numFmtId="0" fontId="10" fillId="38" borderId="27" xfId="0" applyFont="1" applyFill="1" applyBorder="1" applyAlignment="1">
      <alignment horizontal="right" vertical="center"/>
    </xf>
    <xf numFmtId="4" fontId="10" fillId="38" borderId="42" xfId="0" applyNumberFormat="1" applyFont="1" applyFill="1" applyBorder="1" applyAlignment="1">
      <alignment/>
    </xf>
    <xf numFmtId="0" fontId="5" fillId="38" borderId="21" xfId="0" applyFont="1" applyFill="1" applyBorder="1" applyAlignment="1">
      <alignment horizontal="center" vertical="center"/>
    </xf>
    <xf numFmtId="0" fontId="5" fillId="38" borderId="32" xfId="0" applyFont="1" applyFill="1" applyBorder="1" applyAlignment="1">
      <alignment horizontal="center" vertical="center"/>
    </xf>
    <xf numFmtId="4" fontId="5" fillId="38" borderId="43" xfId="0" applyNumberFormat="1" applyFont="1" applyFill="1" applyBorder="1" applyAlignment="1">
      <alignment horizontal="center" vertical="center" wrapText="1"/>
    </xf>
    <xf numFmtId="171" fontId="0" fillId="0" borderId="0" xfId="70" applyFont="1" applyAlignment="1">
      <alignment/>
    </xf>
    <xf numFmtId="0" fontId="16" fillId="0" borderId="0" xfId="0" applyFont="1" applyFill="1" applyBorder="1" applyAlignment="1">
      <alignment vertical="center"/>
    </xf>
    <xf numFmtId="4" fontId="10" fillId="0" borderId="38" xfId="0" applyNumberFormat="1" applyFont="1" applyFill="1" applyBorder="1" applyAlignment="1">
      <alignment horizontal="center" vertical="center"/>
    </xf>
    <xf numFmtId="4" fontId="10" fillId="0" borderId="33" xfId="0" applyNumberFormat="1" applyFont="1" applyFill="1" applyBorder="1" applyAlignment="1">
      <alignment horizontal="center" vertical="center"/>
    </xf>
    <xf numFmtId="4" fontId="5" fillId="35" borderId="44" xfId="0" applyNumberFormat="1" applyFont="1" applyFill="1" applyBorder="1" applyAlignment="1">
      <alignment horizontal="center" vertical="center" wrapText="1"/>
    </xf>
    <xf numFmtId="174" fontId="2" fillId="0" borderId="45" xfId="0" applyNumberFormat="1" applyFont="1" applyFill="1" applyBorder="1" applyAlignment="1">
      <alignment horizontal="center" vertical="top" wrapText="1"/>
    </xf>
    <xf numFmtId="174" fontId="10" fillId="0" borderId="46" xfId="0" applyNumberFormat="1" applyFont="1" applyFill="1" applyBorder="1" applyAlignment="1">
      <alignment horizontal="center" vertical="center" wrapText="1"/>
    </xf>
    <xf numFmtId="174" fontId="9" fillId="0" borderId="47" xfId="0" applyNumberFormat="1" applyFont="1" applyFill="1" applyBorder="1" applyAlignment="1">
      <alignment horizontal="center" vertical="top" wrapText="1"/>
    </xf>
    <xf numFmtId="174" fontId="2" fillId="0" borderId="46" xfId="0" applyNumberFormat="1" applyFont="1" applyFill="1" applyBorder="1" applyAlignment="1">
      <alignment vertical="center"/>
    </xf>
    <xf numFmtId="174" fontId="14" fillId="0" borderId="46" xfId="0" applyNumberFormat="1" applyFont="1" applyFill="1" applyBorder="1" applyAlignment="1">
      <alignment vertical="center"/>
    </xf>
    <xf numFmtId="174" fontId="5" fillId="0" borderId="46" xfId="0" applyNumberFormat="1" applyFont="1" applyFill="1" applyBorder="1" applyAlignment="1">
      <alignment horizontal="right" vertical="top" wrapText="1"/>
    </xf>
    <xf numFmtId="174" fontId="4" fillId="0" borderId="47" xfId="0" applyNumberFormat="1" applyFont="1" applyFill="1" applyBorder="1" applyAlignment="1">
      <alignment/>
    </xf>
    <xf numFmtId="174" fontId="5" fillId="0" borderId="45" xfId="0" applyNumberFormat="1" applyFont="1" applyFill="1" applyBorder="1" applyAlignment="1">
      <alignment vertical="center"/>
    </xf>
    <xf numFmtId="174" fontId="5" fillId="0" borderId="46" xfId="0" applyNumberFormat="1" applyFont="1" applyFill="1" applyBorder="1" applyAlignment="1">
      <alignment horizontal="right" wrapText="1"/>
    </xf>
    <xf numFmtId="174" fontId="9" fillId="0" borderId="46" xfId="0" applyNumberFormat="1" applyFont="1" applyFill="1" applyBorder="1" applyAlignment="1">
      <alignment horizontal="center" vertical="top" wrapText="1"/>
    </xf>
    <xf numFmtId="174" fontId="5" fillId="0" borderId="46" xfId="0" applyNumberFormat="1" applyFont="1" applyFill="1" applyBorder="1" applyAlignment="1" quotePrefix="1">
      <alignment horizontal="right" wrapText="1"/>
    </xf>
    <xf numFmtId="174" fontId="4" fillId="0" borderId="48" xfId="0" applyNumberFormat="1" applyFont="1" applyFill="1" applyBorder="1" applyAlignment="1">
      <alignment/>
    </xf>
    <xf numFmtId="174" fontId="5" fillId="0" borderId="46" xfId="0" applyNumberFormat="1" applyFont="1" applyFill="1" applyBorder="1" applyAlignment="1">
      <alignment vertical="center"/>
    </xf>
    <xf numFmtId="174" fontId="4" fillId="0" borderId="46" xfId="0" applyNumberFormat="1" applyFont="1" applyFill="1" applyBorder="1" applyAlignment="1">
      <alignment horizontal="right"/>
    </xf>
    <xf numFmtId="174" fontId="4" fillId="0" borderId="45" xfId="0" applyNumberFormat="1" applyFont="1" applyFill="1" applyBorder="1" applyAlignment="1">
      <alignment horizontal="right"/>
    </xf>
    <xf numFmtId="174" fontId="5" fillId="0" borderId="46" xfId="0" applyNumberFormat="1" applyFont="1" applyFill="1" applyBorder="1" applyAlignment="1">
      <alignment/>
    </xf>
    <xf numFmtId="4" fontId="5" fillId="0" borderId="46" xfId="0" applyNumberFormat="1" applyFont="1" applyFill="1" applyBorder="1" applyAlignment="1">
      <alignment horizontal="right" vertical="top" wrapText="1"/>
    </xf>
    <xf numFmtId="174" fontId="10" fillId="0" borderId="48" xfId="0" applyNumberFormat="1" applyFont="1" applyFill="1" applyBorder="1" applyAlignment="1">
      <alignment/>
    </xf>
    <xf numFmtId="174" fontId="5" fillId="0" borderId="38" xfId="0" applyNumberFormat="1" applyFont="1" applyFill="1" applyBorder="1" applyAlignment="1">
      <alignment horizontal="right" vertical="top"/>
    </xf>
    <xf numFmtId="4" fontId="5" fillId="35" borderId="49" xfId="0" applyNumberFormat="1" applyFont="1" applyFill="1" applyBorder="1" applyAlignment="1">
      <alignment horizontal="center" vertical="center" wrapText="1"/>
    </xf>
    <xf numFmtId="174" fontId="2" fillId="0" borderId="17" xfId="0" applyNumberFormat="1" applyFont="1" applyFill="1" applyBorder="1" applyAlignment="1">
      <alignment horizontal="center" vertical="top" wrapText="1"/>
    </xf>
    <xf numFmtId="174" fontId="10" fillId="0" borderId="50" xfId="0" applyNumberFormat="1" applyFont="1" applyFill="1" applyBorder="1" applyAlignment="1">
      <alignment horizontal="center" vertical="center" wrapText="1"/>
    </xf>
    <xf numFmtId="174" fontId="2" fillId="0" borderId="35" xfId="0" applyNumberFormat="1" applyFont="1" applyFill="1" applyBorder="1" applyAlignment="1">
      <alignment vertical="center"/>
    </xf>
    <xf numFmtId="174" fontId="14" fillId="0" borderId="18" xfId="0" applyNumberFormat="1" applyFont="1" applyFill="1" applyBorder="1" applyAlignment="1">
      <alignment vertical="center"/>
    </xf>
    <xf numFmtId="174" fontId="5" fillId="0" borderId="18" xfId="0" applyNumberFormat="1" applyFont="1" applyFill="1" applyBorder="1" applyAlignment="1">
      <alignment horizontal="right" vertical="top" wrapText="1"/>
    </xf>
    <xf numFmtId="174" fontId="5" fillId="0" borderId="17" xfId="0" applyNumberFormat="1" applyFont="1" applyFill="1" applyBorder="1" applyAlignment="1">
      <alignment vertical="center"/>
    </xf>
    <xf numFmtId="174" fontId="5" fillId="0" borderId="18" xfId="0" applyNumberFormat="1" applyFont="1" applyFill="1" applyBorder="1" applyAlignment="1">
      <alignment horizontal="right" wrapText="1"/>
    </xf>
    <xf numFmtId="174" fontId="5" fillId="0" borderId="18" xfId="0" applyNumberFormat="1" applyFont="1" applyFill="1" applyBorder="1" applyAlignment="1" quotePrefix="1">
      <alignment horizontal="right" wrapText="1"/>
    </xf>
    <xf numFmtId="174" fontId="5" fillId="0" borderId="18" xfId="0" applyNumberFormat="1" applyFont="1" applyFill="1" applyBorder="1" applyAlignment="1">
      <alignment vertical="center"/>
    </xf>
    <xf numFmtId="174" fontId="2" fillId="0" borderId="18" xfId="0" applyNumberFormat="1" applyFont="1" applyFill="1" applyBorder="1" applyAlignment="1">
      <alignment vertical="center"/>
    </xf>
    <xf numFmtId="4" fontId="5" fillId="0" borderId="18" xfId="0" applyNumberFormat="1" applyFont="1" applyFill="1" applyBorder="1" applyAlignment="1">
      <alignment horizontal="right" vertical="top" wrapText="1"/>
    </xf>
    <xf numFmtId="4" fontId="2" fillId="0" borderId="39" xfId="0" applyNumberFormat="1" applyFont="1" applyFill="1" applyBorder="1" applyAlignment="1">
      <alignment horizontal="center" vertical="top"/>
    </xf>
    <xf numFmtId="4" fontId="2" fillId="0" borderId="35" xfId="0" applyNumberFormat="1" applyFont="1" applyFill="1" applyBorder="1" applyAlignment="1">
      <alignment horizontal="center" vertical="top"/>
    </xf>
    <xf numFmtId="0" fontId="21" fillId="35" borderId="0" xfId="0" applyFont="1" applyFill="1" applyAlignment="1">
      <alignment wrapText="1"/>
    </xf>
    <xf numFmtId="176" fontId="0" fillId="0" borderId="0" xfId="0" applyNumberFormat="1" applyAlignment="1">
      <alignment/>
    </xf>
    <xf numFmtId="176" fontId="0" fillId="0" borderId="0" xfId="0" applyNumberFormat="1" applyAlignment="1">
      <alignment wrapText="1"/>
    </xf>
    <xf numFmtId="176" fontId="19" fillId="0" borderId="0" xfId="0" applyNumberFormat="1" applyFont="1" applyBorder="1" applyAlignment="1">
      <alignment wrapText="1"/>
    </xf>
    <xf numFmtId="176" fontId="0" fillId="0" borderId="0" xfId="0" applyNumberFormat="1" applyFont="1" applyFill="1" applyBorder="1" applyAlignment="1">
      <alignment/>
    </xf>
    <xf numFmtId="176" fontId="0" fillId="0" borderId="0" xfId="0" applyNumberFormat="1" applyBorder="1" applyAlignment="1">
      <alignment/>
    </xf>
    <xf numFmtId="176" fontId="0" fillId="0" borderId="0" xfId="0" applyNumberFormat="1" applyFont="1" applyAlignment="1">
      <alignment/>
    </xf>
    <xf numFmtId="0" fontId="19" fillId="0" borderId="14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46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69" fontId="0" fillId="0" borderId="46" xfId="0" applyNumberFormat="1" applyFont="1" applyFill="1" applyBorder="1" applyAlignment="1">
      <alignment/>
    </xf>
    <xf numFmtId="0" fontId="0" fillId="0" borderId="14" xfId="0" applyFont="1" applyFill="1" applyBorder="1" applyAlignment="1" quotePrefix="1">
      <alignment/>
    </xf>
    <xf numFmtId="175" fontId="0" fillId="0" borderId="46" xfId="0" applyNumberFormat="1" applyFont="1" applyFill="1" applyBorder="1" applyAlignment="1">
      <alignment/>
    </xf>
    <xf numFmtId="0" fontId="19" fillId="0" borderId="14" xfId="0" applyFont="1" applyFill="1" applyBorder="1" applyAlignment="1" quotePrefix="1">
      <alignment/>
    </xf>
    <xf numFmtId="0" fontId="19" fillId="0" borderId="0" xfId="0" applyFont="1" applyFill="1" applyBorder="1" applyAlignment="1">
      <alignment/>
    </xf>
    <xf numFmtId="169" fontId="19" fillId="0" borderId="46" xfId="0" applyNumberFormat="1" applyFont="1" applyFill="1" applyBorder="1" applyAlignment="1">
      <alignment/>
    </xf>
    <xf numFmtId="0" fontId="0" fillId="0" borderId="46" xfId="0" applyFont="1" applyFill="1" applyBorder="1" applyAlignment="1">
      <alignment/>
    </xf>
    <xf numFmtId="0" fontId="0" fillId="0" borderId="51" xfId="0" applyFont="1" applyFill="1" applyBorder="1" applyAlignment="1">
      <alignment/>
    </xf>
    <xf numFmtId="0" fontId="0" fillId="0" borderId="52" xfId="0" applyFont="1" applyFill="1" applyBorder="1" applyAlignment="1">
      <alignment/>
    </xf>
    <xf numFmtId="175" fontId="0" fillId="0" borderId="53" xfId="0" applyNumberFormat="1" applyFont="1" applyFill="1" applyBorder="1" applyAlignment="1">
      <alignment/>
    </xf>
    <xf numFmtId="4" fontId="4" fillId="0" borderId="40" xfId="0" applyNumberFormat="1" applyFont="1" applyFill="1" applyBorder="1" applyAlignment="1">
      <alignment/>
    </xf>
    <xf numFmtId="4" fontId="4" fillId="0" borderId="34" xfId="0" applyNumberFormat="1" applyFont="1" applyFill="1" applyBorder="1" applyAlignment="1">
      <alignment/>
    </xf>
    <xf numFmtId="4" fontId="4" fillId="0" borderId="39" xfId="0" applyNumberFormat="1" applyFont="1" applyFill="1" applyBorder="1" applyAlignment="1">
      <alignment/>
    </xf>
    <xf numFmtId="4" fontId="4" fillId="0" borderId="35" xfId="0" applyNumberFormat="1" applyFont="1" applyFill="1" applyBorder="1" applyAlignment="1">
      <alignment/>
    </xf>
    <xf numFmtId="4" fontId="5" fillId="35" borderId="54" xfId="0" applyNumberFormat="1" applyFont="1" applyFill="1" applyBorder="1" applyAlignment="1">
      <alignment horizontal="center" vertical="center" wrapText="1"/>
    </xf>
    <xf numFmtId="174" fontId="2" fillId="0" borderId="39" xfId="0" applyNumberFormat="1" applyFont="1" applyFill="1" applyBorder="1" applyAlignment="1">
      <alignment horizontal="center" vertical="top" wrapText="1"/>
    </xf>
    <xf numFmtId="174" fontId="10" fillId="0" borderId="18" xfId="0" applyNumberFormat="1" applyFont="1" applyFill="1" applyBorder="1" applyAlignment="1">
      <alignment horizontal="center" vertical="center" wrapText="1"/>
    </xf>
    <xf numFmtId="174" fontId="10" fillId="0" borderId="41" xfId="0" applyNumberFormat="1" applyFont="1" applyFill="1" applyBorder="1" applyAlignment="1">
      <alignment horizontal="center" vertical="center" wrapText="1"/>
    </xf>
    <xf numFmtId="174" fontId="9" fillId="0" borderId="16" xfId="0" applyNumberFormat="1" applyFont="1" applyFill="1" applyBorder="1" applyAlignment="1">
      <alignment horizontal="center" vertical="top" wrapText="1"/>
    </xf>
    <xf numFmtId="174" fontId="5" fillId="0" borderId="40" xfId="0" applyNumberFormat="1" applyFont="1" applyFill="1" applyBorder="1" applyAlignment="1">
      <alignment horizontal="right" vertical="top" wrapText="1"/>
    </xf>
    <xf numFmtId="174" fontId="2" fillId="0" borderId="39" xfId="0" applyNumberFormat="1" applyFont="1" applyFill="1" applyBorder="1" applyAlignment="1">
      <alignment vertical="center"/>
    </xf>
    <xf numFmtId="174" fontId="14" fillId="0" borderId="38" xfId="0" applyNumberFormat="1" applyFont="1" applyFill="1" applyBorder="1" applyAlignment="1">
      <alignment vertical="center"/>
    </xf>
    <xf numFmtId="174" fontId="5" fillId="0" borderId="38" xfId="0" applyNumberFormat="1" applyFont="1" applyFill="1" applyBorder="1" applyAlignment="1">
      <alignment horizontal="right" vertical="top" wrapText="1"/>
    </xf>
    <xf numFmtId="174" fontId="4" fillId="0" borderId="16" xfId="0" applyNumberFormat="1" applyFont="1" applyFill="1" applyBorder="1" applyAlignment="1">
      <alignment/>
    </xf>
    <xf numFmtId="174" fontId="4" fillId="0" borderId="40" xfId="0" applyNumberFormat="1" applyFont="1" applyFill="1" applyBorder="1" applyAlignment="1">
      <alignment/>
    </xf>
    <xf numFmtId="174" fontId="5" fillId="0" borderId="39" xfId="0" applyNumberFormat="1" applyFont="1" applyFill="1" applyBorder="1" applyAlignment="1">
      <alignment vertical="center"/>
    </xf>
    <xf numFmtId="174" fontId="5" fillId="0" borderId="38" xfId="0" applyNumberFormat="1" applyFont="1" applyFill="1" applyBorder="1" applyAlignment="1">
      <alignment horizontal="right" wrapText="1"/>
    </xf>
    <xf numFmtId="4" fontId="5" fillId="0" borderId="41" xfId="0" applyNumberFormat="1" applyFont="1" applyFill="1" applyBorder="1" applyAlignment="1">
      <alignment/>
    </xf>
    <xf numFmtId="174" fontId="9" fillId="0" borderId="18" xfId="0" applyNumberFormat="1" applyFont="1" applyFill="1" applyBorder="1" applyAlignment="1">
      <alignment horizontal="center" vertical="top" wrapText="1"/>
    </xf>
    <xf numFmtId="174" fontId="5" fillId="0" borderId="38" xfId="0" applyNumberFormat="1" applyFont="1" applyFill="1" applyBorder="1" applyAlignment="1" quotePrefix="1">
      <alignment horizontal="right" wrapText="1"/>
    </xf>
    <xf numFmtId="174" fontId="5" fillId="0" borderId="33" xfId="0" applyNumberFormat="1" applyFont="1" applyFill="1" applyBorder="1" applyAlignment="1" quotePrefix="1">
      <alignment horizontal="right" wrapText="1"/>
    </xf>
    <xf numFmtId="174" fontId="5" fillId="0" borderId="41" xfId="0" applyNumberFormat="1" applyFont="1" applyFill="1" applyBorder="1" applyAlignment="1">
      <alignment horizontal="right" vertical="top" wrapText="1"/>
    </xf>
    <xf numFmtId="174" fontId="4" fillId="0" borderId="55" xfId="0" applyNumberFormat="1" applyFont="1" applyFill="1" applyBorder="1" applyAlignment="1">
      <alignment/>
    </xf>
    <xf numFmtId="174" fontId="4" fillId="0" borderId="56" xfId="0" applyNumberFormat="1" applyFont="1" applyFill="1" applyBorder="1" applyAlignment="1">
      <alignment/>
    </xf>
    <xf numFmtId="174" fontId="4" fillId="0" borderId="18" xfId="0" applyNumberFormat="1" applyFont="1" applyFill="1" applyBorder="1" applyAlignment="1">
      <alignment horizontal="right"/>
    </xf>
    <xf numFmtId="174" fontId="4" fillId="0" borderId="39" xfId="0" applyNumberFormat="1" applyFont="1" applyFill="1" applyBorder="1" applyAlignment="1">
      <alignment/>
    </xf>
    <xf numFmtId="174" fontId="4" fillId="0" borderId="17" xfId="0" applyNumberFormat="1" applyFont="1" applyFill="1" applyBorder="1" applyAlignment="1">
      <alignment horizontal="right"/>
    </xf>
    <xf numFmtId="174" fontId="4" fillId="0" borderId="39" xfId="0" applyNumberFormat="1" applyFont="1" applyFill="1" applyBorder="1" applyAlignment="1">
      <alignment horizontal="right"/>
    </xf>
    <xf numFmtId="174" fontId="5" fillId="0" borderId="38" xfId="0" applyNumberFormat="1" applyFont="1" applyFill="1" applyBorder="1" applyAlignment="1">
      <alignment vertical="center"/>
    </xf>
    <xf numFmtId="174" fontId="5" fillId="0" borderId="39" xfId="0" applyNumberFormat="1" applyFont="1" applyFill="1" applyBorder="1" applyAlignment="1">
      <alignment horizontal="right" vertical="top" wrapText="1"/>
    </xf>
    <xf numFmtId="174" fontId="5" fillId="37" borderId="38" xfId="0" applyNumberFormat="1" applyFont="1" applyFill="1" applyBorder="1" applyAlignment="1">
      <alignment horizontal="right" vertical="top" wrapText="1"/>
    </xf>
    <xf numFmtId="4" fontId="5" fillId="0" borderId="38" xfId="0" applyNumberFormat="1" applyFont="1" applyFill="1" applyBorder="1" applyAlignment="1">
      <alignment/>
    </xf>
    <xf numFmtId="174" fontId="2" fillId="0" borderId="38" xfId="0" applyNumberFormat="1" applyFont="1" applyFill="1" applyBorder="1" applyAlignment="1">
      <alignment vertical="center"/>
    </xf>
    <xf numFmtId="174" fontId="5" fillId="0" borderId="18" xfId="0" applyNumberFormat="1" applyFont="1" applyFill="1" applyBorder="1" applyAlignment="1">
      <alignment/>
    </xf>
    <xf numFmtId="4" fontId="5" fillId="0" borderId="33" xfId="0" applyNumberFormat="1" applyFont="1" applyFill="1" applyBorder="1" applyAlignment="1">
      <alignment horizontal="right" vertical="top" wrapText="1"/>
    </xf>
    <xf numFmtId="174" fontId="5" fillId="0" borderId="57" xfId="0" applyNumberFormat="1" applyFont="1" applyFill="1" applyBorder="1" applyAlignment="1">
      <alignment horizontal="right" vertical="top" wrapText="1"/>
    </xf>
    <xf numFmtId="0" fontId="60" fillId="0" borderId="0" xfId="0" applyFont="1" applyFill="1" applyAlignment="1">
      <alignment/>
    </xf>
    <xf numFmtId="0" fontId="19" fillId="0" borderId="58" xfId="0" applyFont="1" applyBorder="1" applyAlignment="1">
      <alignment horizontal="center"/>
    </xf>
    <xf numFmtId="0" fontId="0" fillId="0" borderId="59" xfId="0" applyFont="1" applyBorder="1" applyAlignment="1">
      <alignment/>
    </xf>
    <xf numFmtId="0" fontId="0" fillId="0" borderId="60" xfId="0" applyFont="1" applyBorder="1" applyAlignment="1">
      <alignment/>
    </xf>
    <xf numFmtId="0" fontId="0" fillId="0" borderId="14" xfId="0" applyFont="1" applyBorder="1" applyAlignment="1">
      <alignment/>
    </xf>
    <xf numFmtId="171" fontId="0" fillId="0" borderId="46" xfId="0" applyNumberFormat="1" applyFont="1" applyFill="1" applyBorder="1" applyAlignment="1">
      <alignment/>
    </xf>
    <xf numFmtId="44" fontId="0" fillId="0" borderId="0" xfId="0" applyNumberFormat="1" applyFont="1" applyAlignment="1">
      <alignment/>
    </xf>
    <xf numFmtId="0" fontId="19" fillId="0" borderId="51" xfId="0" applyFont="1" applyFill="1" applyBorder="1" applyAlignment="1">
      <alignment/>
    </xf>
    <xf numFmtId="0" fontId="19" fillId="0" borderId="52" xfId="0" applyFont="1" applyFill="1" applyBorder="1" applyAlignment="1">
      <alignment/>
    </xf>
    <xf numFmtId="171" fontId="19" fillId="0" borderId="53" xfId="0" applyNumberFormat="1" applyFont="1" applyFill="1" applyBorder="1" applyAlignment="1">
      <alignment/>
    </xf>
    <xf numFmtId="44" fontId="19" fillId="0" borderId="0" xfId="0" applyNumberFormat="1" applyFont="1" applyAlignment="1">
      <alignment/>
    </xf>
    <xf numFmtId="44" fontId="0" fillId="0" borderId="0" xfId="0" applyNumberFormat="1" applyFont="1" applyBorder="1" applyAlignment="1">
      <alignment/>
    </xf>
    <xf numFmtId="44" fontId="0" fillId="0" borderId="12" xfId="0" applyNumberFormat="1" applyFont="1" applyBorder="1" applyAlignment="1">
      <alignment/>
    </xf>
    <xf numFmtId="2" fontId="60" fillId="0" borderId="0" xfId="0" applyNumberFormat="1" applyFont="1" applyFill="1" applyAlignment="1">
      <alignment/>
    </xf>
    <xf numFmtId="174" fontId="20" fillId="39" borderId="56" xfId="0" applyNumberFormat="1" applyFont="1" applyFill="1" applyBorder="1" applyAlignment="1">
      <alignment/>
    </xf>
    <xf numFmtId="174" fontId="20" fillId="39" borderId="37" xfId="0" applyNumberFormat="1" applyFont="1" applyFill="1" applyBorder="1" applyAlignment="1">
      <alignment/>
    </xf>
    <xf numFmtId="174" fontId="20" fillId="39" borderId="55" xfId="0" applyNumberFormat="1" applyFont="1" applyFill="1" applyBorder="1" applyAlignment="1">
      <alignment/>
    </xf>
    <xf numFmtId="174" fontId="5" fillId="0" borderId="19" xfId="0" applyNumberFormat="1" applyFont="1" applyFill="1" applyBorder="1" applyAlignment="1">
      <alignment horizontal="right" vertical="top" wrapText="1"/>
    </xf>
    <xf numFmtId="176" fontId="0" fillId="40" borderId="0" xfId="0" applyNumberFormat="1" applyFill="1" applyAlignment="1">
      <alignment/>
    </xf>
    <xf numFmtId="176" fontId="0" fillId="40" borderId="0" xfId="0" applyNumberFormat="1" applyFont="1" applyFill="1" applyBorder="1" applyAlignment="1">
      <alignment/>
    </xf>
    <xf numFmtId="0" fontId="0" fillId="40" borderId="0" xfId="0" applyFont="1" applyFill="1" applyAlignment="1">
      <alignment/>
    </xf>
    <xf numFmtId="171" fontId="19" fillId="40" borderId="0" xfId="0" applyNumberFormat="1" applyFont="1" applyFill="1" applyAlignment="1">
      <alignment/>
    </xf>
    <xf numFmtId="2" fontId="19" fillId="0" borderId="0" xfId="0" applyNumberFormat="1" applyFont="1" applyAlignment="1">
      <alignment/>
    </xf>
    <xf numFmtId="2" fontId="19" fillId="0" borderId="0" xfId="56" applyNumberFormat="1" applyFont="1" applyAlignment="1">
      <alignment/>
    </xf>
    <xf numFmtId="2" fontId="0" fillId="0" borderId="40" xfId="56" applyNumberFormat="1" applyFont="1" applyBorder="1" applyAlignment="1">
      <alignment/>
    </xf>
    <xf numFmtId="0" fontId="0" fillId="0" borderId="40" xfId="0" applyBorder="1" applyAlignment="1">
      <alignment/>
    </xf>
    <xf numFmtId="9" fontId="0" fillId="0" borderId="0" xfId="0" applyNumberFormat="1" applyAlignment="1">
      <alignment/>
    </xf>
    <xf numFmtId="40" fontId="0" fillId="0" borderId="40" xfId="0" applyNumberFormat="1" applyFill="1" applyBorder="1" applyAlignment="1">
      <alignment/>
    </xf>
    <xf numFmtId="4" fontId="0" fillId="0" borderId="40" xfId="0" applyNumberFormat="1" applyBorder="1" applyAlignment="1">
      <alignment/>
    </xf>
    <xf numFmtId="0" fontId="15" fillId="0" borderId="0" xfId="0" applyFont="1" applyFill="1" applyAlignment="1">
      <alignment horizontal="center" vertical="center" wrapText="1"/>
    </xf>
    <xf numFmtId="0" fontId="16" fillId="0" borderId="52" xfId="0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6" fillId="0" borderId="0" xfId="0" applyFont="1" applyFill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9" fillId="0" borderId="58" xfId="0" applyFont="1" applyFill="1" applyBorder="1" applyAlignment="1">
      <alignment horizontal="center"/>
    </xf>
    <xf numFmtId="0" fontId="19" fillId="0" borderId="59" xfId="0" applyFont="1" applyFill="1" applyBorder="1" applyAlignment="1">
      <alignment horizontal="center"/>
    </xf>
    <xf numFmtId="0" fontId="19" fillId="0" borderId="60" xfId="0" applyFont="1" applyFill="1" applyBorder="1" applyAlignment="1">
      <alignment horizontal="center"/>
    </xf>
  </cellXfs>
  <cellStyles count="8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legamento ipertestuale 2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Migliaia 2" xfId="46"/>
    <cellStyle name="Neutrale" xfId="47"/>
    <cellStyle name="Normal_Cost COMMA" xfId="48"/>
    <cellStyle name="Normale 2" xfId="49"/>
    <cellStyle name="Normale 2 2" xfId="50"/>
    <cellStyle name="Normale 3" xfId="51"/>
    <cellStyle name="Normale 5" xfId="52"/>
    <cellStyle name="Nota" xfId="53"/>
    <cellStyle name="Nota 2" xfId="54"/>
    <cellStyle name="Output" xfId="55"/>
    <cellStyle name="Percent" xfId="56"/>
    <cellStyle name="Percentuale 2" xfId="57"/>
    <cellStyle name="Percentuale 2 2" xfId="58"/>
    <cellStyle name="Percentuale 3" xfId="59"/>
    <cellStyle name="Testo avviso" xfId="60"/>
    <cellStyle name="Testo descrittivo" xfId="61"/>
    <cellStyle name="Titolo" xfId="62"/>
    <cellStyle name="Titolo 1" xfId="63"/>
    <cellStyle name="Titolo 2" xfId="64"/>
    <cellStyle name="Titolo 3" xfId="65"/>
    <cellStyle name="Titolo 4" xfId="66"/>
    <cellStyle name="Totale" xfId="67"/>
    <cellStyle name="Valore non valido" xfId="68"/>
    <cellStyle name="Valore valido" xfId="69"/>
    <cellStyle name="Currency" xfId="70"/>
    <cellStyle name="Currency [0]" xfId="71"/>
    <cellStyle name="Valuta 2" xfId="72"/>
    <cellStyle name="Valuta 2 2" xfId="73"/>
    <cellStyle name="Valuta 3" xfId="74"/>
    <cellStyle name="xls-style-1" xfId="75"/>
    <cellStyle name="xls-style-2" xfId="76"/>
    <cellStyle name="xls-style-2 2" xfId="77"/>
    <cellStyle name="xls-style-2 2 2" xfId="78"/>
    <cellStyle name="xls-style-3" xfId="79"/>
    <cellStyle name="xls-style-3 2" xfId="80"/>
    <cellStyle name="xls-style-3 2 2" xfId="81"/>
    <cellStyle name="xls-style-4" xfId="82"/>
    <cellStyle name="xls-style-4 2" xfId="83"/>
    <cellStyle name="xls-style-4 2 2" xfId="84"/>
    <cellStyle name="xls-style-4 3" xfId="85"/>
    <cellStyle name="xls-style-5" xfId="86"/>
    <cellStyle name="xls-style-5 2" xfId="87"/>
    <cellStyle name="xls-style-5 2 2" xfId="88"/>
    <cellStyle name="xls-style-6" xfId="89"/>
    <cellStyle name="xls-style-6 2" xfId="90"/>
    <cellStyle name="xls-style-6 2 2" xfId="91"/>
    <cellStyle name="xls-style-7" xfId="92"/>
    <cellStyle name="xls-style-7 2" xfId="93"/>
    <cellStyle name="xls-style-7 2 2" xfId="94"/>
    <cellStyle name="xls-style-8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H497"/>
  <sheetViews>
    <sheetView zoomScalePageLayoutView="0" workbookViewId="0" topLeftCell="A45">
      <selection activeCell="F29" sqref="F29"/>
    </sheetView>
  </sheetViews>
  <sheetFormatPr defaultColWidth="9.140625" defaultRowHeight="12.75"/>
  <cols>
    <col min="1" max="1" width="13.7109375" style="1" customWidth="1"/>
    <col min="2" max="2" width="43.00390625" style="1" customWidth="1"/>
    <col min="3" max="3" width="15.28125" style="7" customWidth="1"/>
    <col min="4" max="4" width="13.421875" style="3" customWidth="1"/>
    <col min="5" max="5" width="14.28125" style="3" customWidth="1"/>
    <col min="6" max="6" width="15.28125" style="3" customWidth="1"/>
    <col min="7" max="7" width="18.140625" style="1" customWidth="1"/>
    <col min="8" max="16384" width="9.140625" style="1" customWidth="1"/>
  </cols>
  <sheetData>
    <row r="1" spans="1:7" s="44" customFormat="1" ht="18" customHeight="1">
      <c r="A1" s="290" t="s">
        <v>192</v>
      </c>
      <c r="B1" s="290"/>
      <c r="C1" s="290"/>
      <c r="D1" s="290"/>
      <c r="E1" s="290"/>
      <c r="F1" s="290"/>
      <c r="G1" s="140"/>
    </row>
    <row r="2" spans="1:7" s="44" customFormat="1" ht="18" customHeight="1">
      <c r="A2" s="140"/>
      <c r="B2" s="140"/>
      <c r="C2" s="140"/>
      <c r="D2" s="140"/>
      <c r="E2" s="140"/>
      <c r="F2" s="140"/>
      <c r="G2" s="140"/>
    </row>
    <row r="3" spans="1:7" s="45" customFormat="1" ht="23.25" customHeight="1" thickBot="1">
      <c r="A3" s="291" t="s">
        <v>289</v>
      </c>
      <c r="B3" s="291"/>
      <c r="C3" s="291"/>
      <c r="D3" s="291"/>
      <c r="E3" s="291"/>
      <c r="F3" s="291"/>
      <c r="G3" s="166"/>
    </row>
    <row r="4" spans="1:6" s="58" customFormat="1" ht="40.5" customHeight="1">
      <c r="A4" s="162" t="s">
        <v>8</v>
      </c>
      <c r="B4" s="163" t="s">
        <v>7</v>
      </c>
      <c r="C4" s="164" t="s">
        <v>272</v>
      </c>
      <c r="D4" s="164" t="s">
        <v>6</v>
      </c>
      <c r="E4" s="164" t="s">
        <v>248</v>
      </c>
      <c r="F4" s="164" t="s">
        <v>293</v>
      </c>
    </row>
    <row r="5" spans="1:6" s="27" customFormat="1" ht="7.5" customHeight="1">
      <c r="A5" s="26"/>
      <c r="B5" s="61"/>
      <c r="C5" s="109"/>
      <c r="D5" s="201"/>
      <c r="E5" s="202"/>
      <c r="F5" s="109"/>
    </row>
    <row r="6" spans="1:6" s="32" customFormat="1" ht="21.75" customHeight="1">
      <c r="A6" s="31" t="s">
        <v>9</v>
      </c>
      <c r="B6" s="62" t="s">
        <v>10</v>
      </c>
      <c r="C6" s="110"/>
      <c r="D6" s="167"/>
      <c r="E6" s="168"/>
      <c r="F6" s="110"/>
    </row>
    <row r="7" spans="1:7" ht="41.25" customHeight="1">
      <c r="A7" s="24" t="s">
        <v>11</v>
      </c>
      <c r="B7" s="63" t="s">
        <v>4</v>
      </c>
      <c r="C7" s="128">
        <v>16000</v>
      </c>
      <c r="D7" s="150">
        <v>78373.69250000005</v>
      </c>
      <c r="E7" s="155">
        <v>94373.69250000005</v>
      </c>
      <c r="F7" s="128">
        <v>16000</v>
      </c>
      <c r="G7" s="59"/>
    </row>
    <row r="8" spans="1:8" s="5" customFormat="1" ht="15.75" customHeight="1">
      <c r="A8" s="28" t="s">
        <v>12</v>
      </c>
      <c r="B8" s="64" t="s">
        <v>86</v>
      </c>
      <c r="C8" s="111"/>
      <c r="D8" s="118"/>
      <c r="E8" s="119"/>
      <c r="F8" s="111"/>
      <c r="H8" s="49"/>
    </row>
    <row r="9" spans="1:6" s="36" customFormat="1" ht="15.75" customHeight="1">
      <c r="A9" s="35" t="s">
        <v>19</v>
      </c>
      <c r="B9" s="65" t="s">
        <v>83</v>
      </c>
      <c r="C9" s="112"/>
      <c r="D9" s="120"/>
      <c r="E9" s="121"/>
      <c r="F9" s="112"/>
    </row>
    <row r="10" spans="1:6" ht="15" customHeight="1">
      <c r="A10" s="22" t="s">
        <v>13</v>
      </c>
      <c r="B10" s="66" t="s">
        <v>87</v>
      </c>
      <c r="C10" s="81">
        <v>0</v>
      </c>
      <c r="D10" s="151">
        <v>0</v>
      </c>
      <c r="E10" s="156">
        <v>0</v>
      </c>
      <c r="F10" s="81">
        <v>0</v>
      </c>
    </row>
    <row r="11" spans="1:6" ht="15" customHeight="1">
      <c r="A11" s="22" t="s">
        <v>14</v>
      </c>
      <c r="B11" s="66" t="s">
        <v>89</v>
      </c>
      <c r="C11" s="81">
        <v>0</v>
      </c>
      <c r="D11" s="151">
        <v>0</v>
      </c>
      <c r="E11" s="156">
        <v>0</v>
      </c>
      <c r="F11" s="81">
        <v>0</v>
      </c>
    </row>
    <row r="12" spans="1:6" ht="15" customHeight="1">
      <c r="A12" s="22" t="s">
        <v>15</v>
      </c>
      <c r="B12" s="66" t="s">
        <v>90</v>
      </c>
      <c r="C12" s="81">
        <v>0</v>
      </c>
      <c r="D12" s="151">
        <v>0</v>
      </c>
      <c r="E12" s="156">
        <v>0</v>
      </c>
      <c r="F12" s="81">
        <v>0</v>
      </c>
    </row>
    <row r="13" spans="1:6" ht="15" customHeight="1">
      <c r="A13" s="22" t="s">
        <v>16</v>
      </c>
      <c r="B13" s="66" t="s">
        <v>91</v>
      </c>
      <c r="C13" s="81">
        <v>0</v>
      </c>
      <c r="D13" s="151">
        <v>0</v>
      </c>
      <c r="E13" s="156">
        <v>0</v>
      </c>
      <c r="F13" s="81">
        <v>0</v>
      </c>
    </row>
    <row r="14" spans="1:6" ht="15" customHeight="1">
      <c r="A14" s="22" t="s">
        <v>17</v>
      </c>
      <c r="B14" s="66" t="s">
        <v>176</v>
      </c>
      <c r="C14" s="81">
        <v>0</v>
      </c>
      <c r="D14" s="151">
        <v>0</v>
      </c>
      <c r="E14" s="156">
        <v>0</v>
      </c>
      <c r="F14" s="81">
        <v>0</v>
      </c>
    </row>
    <row r="15" spans="1:6" ht="15" customHeight="1">
      <c r="A15" s="11" t="s">
        <v>201</v>
      </c>
      <c r="B15" s="66" t="s">
        <v>202</v>
      </c>
      <c r="C15" s="83">
        <v>0</v>
      </c>
      <c r="D15" s="188">
        <v>0</v>
      </c>
      <c r="E15" s="156">
        <v>0</v>
      </c>
      <c r="F15" s="83">
        <v>0</v>
      </c>
    </row>
    <row r="16" spans="1:6" ht="18.75" customHeight="1">
      <c r="A16" s="10"/>
      <c r="B16" s="67" t="s">
        <v>156</v>
      </c>
      <c r="C16" s="84">
        <v>0</v>
      </c>
      <c r="D16" s="225">
        <v>0</v>
      </c>
      <c r="E16" s="226">
        <v>0</v>
      </c>
      <c r="F16" s="84">
        <f>SUM(F10:F15)</f>
        <v>0</v>
      </c>
    </row>
    <row r="17" spans="1:6" ht="16.5" customHeight="1">
      <c r="A17" s="15" t="s">
        <v>18</v>
      </c>
      <c r="B17" s="68" t="s">
        <v>94</v>
      </c>
      <c r="C17" s="113"/>
      <c r="D17" s="122"/>
      <c r="E17" s="123"/>
      <c r="F17" s="113"/>
    </row>
    <row r="18" spans="1:6" ht="15" customHeight="1">
      <c r="A18" s="16" t="s">
        <v>20</v>
      </c>
      <c r="B18" s="69" t="s">
        <v>189</v>
      </c>
      <c r="C18" s="81">
        <v>0</v>
      </c>
      <c r="D18" s="151">
        <v>0</v>
      </c>
      <c r="E18" s="156">
        <v>0</v>
      </c>
      <c r="F18" s="81">
        <v>0</v>
      </c>
    </row>
    <row r="19" spans="1:7" ht="45" customHeight="1">
      <c r="A19" s="16" t="s">
        <v>21</v>
      </c>
      <c r="B19" s="69" t="s">
        <v>191</v>
      </c>
      <c r="C19" s="81">
        <v>0</v>
      </c>
      <c r="D19" s="152">
        <v>0</v>
      </c>
      <c r="E19" s="157">
        <v>0</v>
      </c>
      <c r="F19" s="81">
        <v>0</v>
      </c>
      <c r="G19" s="59"/>
    </row>
    <row r="20" spans="1:6" ht="15" customHeight="1">
      <c r="A20" s="16" t="s">
        <v>190</v>
      </c>
      <c r="B20" s="69" t="s">
        <v>93</v>
      </c>
      <c r="C20" s="81">
        <v>0</v>
      </c>
      <c r="D20" s="151">
        <v>0</v>
      </c>
      <c r="E20" s="156">
        <v>0</v>
      </c>
      <c r="F20" s="81">
        <v>0</v>
      </c>
    </row>
    <row r="21" spans="1:6" ht="18.75" customHeight="1">
      <c r="A21" s="11"/>
      <c r="B21" s="70" t="s">
        <v>95</v>
      </c>
      <c r="C21" s="84">
        <v>0</v>
      </c>
      <c r="D21" s="225">
        <v>0</v>
      </c>
      <c r="E21" s="226">
        <v>0</v>
      </c>
      <c r="F21" s="84">
        <f>SUM(F18:F20)</f>
        <v>0</v>
      </c>
    </row>
    <row r="22" spans="1:6" ht="18.75" customHeight="1">
      <c r="A22" s="15" t="s">
        <v>22</v>
      </c>
      <c r="B22" s="68" t="s">
        <v>96</v>
      </c>
      <c r="C22" s="113"/>
      <c r="D22" s="122"/>
      <c r="E22" s="123"/>
      <c r="F22" s="113"/>
    </row>
    <row r="23" spans="1:6" ht="15" customHeight="1">
      <c r="A23" s="22" t="s">
        <v>23</v>
      </c>
      <c r="B23" s="69" t="s">
        <v>97</v>
      </c>
      <c r="C23" s="81">
        <v>0</v>
      </c>
      <c r="D23" s="152">
        <v>0</v>
      </c>
      <c r="E23" s="157">
        <v>0</v>
      </c>
      <c r="F23" s="81">
        <v>0</v>
      </c>
    </row>
    <row r="24" spans="1:6" ht="15" customHeight="1">
      <c r="A24" s="22" t="s">
        <v>24</v>
      </c>
      <c r="B24" s="69" t="s">
        <v>3</v>
      </c>
      <c r="C24" s="114">
        <v>0</v>
      </c>
      <c r="D24" s="151">
        <v>0</v>
      </c>
      <c r="E24" s="157">
        <v>0</v>
      </c>
      <c r="F24" s="114">
        <v>0</v>
      </c>
    </row>
    <row r="25" spans="1:6" ht="18.75" customHeight="1">
      <c r="A25" s="11"/>
      <c r="B25" s="70" t="s">
        <v>98</v>
      </c>
      <c r="C25" s="84">
        <v>0</v>
      </c>
      <c r="D25" s="225">
        <v>0</v>
      </c>
      <c r="E25" s="226">
        <v>0</v>
      </c>
      <c r="F25" s="84">
        <f>SUM(F23:F24)</f>
        <v>0</v>
      </c>
    </row>
    <row r="26" spans="1:6" ht="18.75" customHeight="1">
      <c r="A26" s="15" t="s">
        <v>25</v>
      </c>
      <c r="B26" s="68" t="s">
        <v>99</v>
      </c>
      <c r="C26" s="81"/>
      <c r="D26" s="122"/>
      <c r="E26" s="123"/>
      <c r="F26" s="81"/>
    </row>
    <row r="27" spans="1:7" ht="29.25" customHeight="1">
      <c r="A27" s="22" t="s">
        <v>26</v>
      </c>
      <c r="B27" s="69" t="s">
        <v>100</v>
      </c>
      <c r="C27" s="81">
        <v>0</v>
      </c>
      <c r="D27" s="152">
        <v>332.74</v>
      </c>
      <c r="E27" s="157">
        <v>332.74</v>
      </c>
      <c r="F27" s="81">
        <v>0</v>
      </c>
      <c r="G27" s="59"/>
    </row>
    <row r="28" spans="1:6" ht="15" customHeight="1">
      <c r="A28" s="22" t="s">
        <v>27</v>
      </c>
      <c r="B28" s="69" t="s">
        <v>101</v>
      </c>
      <c r="C28" s="114">
        <v>16940</v>
      </c>
      <c r="D28" s="151">
        <v>9941.369999999999</v>
      </c>
      <c r="E28" s="156">
        <v>26881.37</v>
      </c>
      <c r="F28" s="114">
        <f>'Entrate in Previsione'!E6+'Entrate in Previsione'!E9+'Entrate in Previsione'!E10+'Entrate in Previsione'!E11+'Entrate in Previsione'!E12</f>
        <v>22332.5</v>
      </c>
    </row>
    <row r="29" spans="1:6" ht="18.75" customHeight="1">
      <c r="A29" s="11"/>
      <c r="B29" s="70" t="s">
        <v>102</v>
      </c>
      <c r="C29" s="84">
        <v>16940</v>
      </c>
      <c r="D29" s="225">
        <v>10274.109999999999</v>
      </c>
      <c r="E29" s="226">
        <v>27214.11</v>
      </c>
      <c r="F29" s="84">
        <f>SUM(F27:F28)</f>
        <v>22332.5</v>
      </c>
    </row>
    <row r="30" spans="1:6" ht="18.75" customHeight="1">
      <c r="A30" s="11"/>
      <c r="B30" s="71" t="s">
        <v>92</v>
      </c>
      <c r="C30" s="79">
        <v>16940</v>
      </c>
      <c r="D30" s="227">
        <v>10274.109999999999</v>
      </c>
      <c r="E30" s="228">
        <v>27214.11</v>
      </c>
      <c r="F30" s="79">
        <f>F16+F21+F25+F29</f>
        <v>22332.5</v>
      </c>
    </row>
    <row r="31" spans="1:6" s="17" customFormat="1" ht="18.75" customHeight="1">
      <c r="A31" s="14" t="s">
        <v>28</v>
      </c>
      <c r="B31" s="72" t="s">
        <v>103</v>
      </c>
      <c r="C31" s="82"/>
      <c r="D31" s="124"/>
      <c r="E31" s="125"/>
      <c r="F31" s="82"/>
    </row>
    <row r="32" spans="1:6" ht="18.75" customHeight="1">
      <c r="A32" s="18" t="s">
        <v>29</v>
      </c>
      <c r="B32" s="65" t="s">
        <v>104</v>
      </c>
      <c r="C32" s="113"/>
      <c r="D32" s="126"/>
      <c r="E32" s="127"/>
      <c r="F32" s="113"/>
    </row>
    <row r="33" spans="1:6" ht="15" customHeight="1">
      <c r="A33" s="22" t="s">
        <v>30</v>
      </c>
      <c r="B33" s="66" t="s">
        <v>177</v>
      </c>
      <c r="C33" s="78">
        <v>0</v>
      </c>
      <c r="D33" s="151">
        <v>0</v>
      </c>
      <c r="E33" s="156">
        <v>0</v>
      </c>
      <c r="F33" s="78">
        <v>0</v>
      </c>
    </row>
    <row r="34" spans="1:6" ht="15" customHeight="1">
      <c r="A34" s="22" t="s">
        <v>31</v>
      </c>
      <c r="B34" s="66" t="s">
        <v>42</v>
      </c>
      <c r="C34" s="78">
        <v>0</v>
      </c>
      <c r="D34" s="151">
        <v>0</v>
      </c>
      <c r="E34" s="156">
        <v>0</v>
      </c>
      <c r="F34" s="78">
        <v>0</v>
      </c>
    </row>
    <row r="35" spans="1:6" ht="15" customHeight="1">
      <c r="A35" s="22" t="s">
        <v>32</v>
      </c>
      <c r="B35" s="66" t="s">
        <v>178</v>
      </c>
      <c r="C35" s="78">
        <v>0</v>
      </c>
      <c r="D35" s="151">
        <v>0</v>
      </c>
      <c r="E35" s="156">
        <v>0</v>
      </c>
      <c r="F35" s="78">
        <v>0</v>
      </c>
    </row>
    <row r="36" spans="1:6" ht="15" customHeight="1">
      <c r="A36" s="22" t="s">
        <v>33</v>
      </c>
      <c r="B36" s="66" t="s">
        <v>2</v>
      </c>
      <c r="C36" s="78">
        <v>0</v>
      </c>
      <c r="D36" s="151">
        <v>0</v>
      </c>
      <c r="E36" s="156">
        <v>0</v>
      </c>
      <c r="F36" s="78">
        <v>0</v>
      </c>
    </row>
    <row r="37" spans="1:6" ht="15" customHeight="1">
      <c r="A37" s="22" t="s">
        <v>34</v>
      </c>
      <c r="B37" s="66" t="s">
        <v>179</v>
      </c>
      <c r="C37" s="83">
        <v>0</v>
      </c>
      <c r="D37" s="153">
        <v>0</v>
      </c>
      <c r="E37" s="156">
        <v>0</v>
      </c>
      <c r="F37" s="83">
        <v>0</v>
      </c>
    </row>
    <row r="38" spans="1:7" s="6" customFormat="1" ht="18.75" customHeight="1">
      <c r="A38" s="12"/>
      <c r="B38" s="73" t="s">
        <v>105</v>
      </c>
      <c r="C38" s="84">
        <v>0</v>
      </c>
      <c r="D38" s="225">
        <v>0</v>
      </c>
      <c r="E38" s="226">
        <v>0</v>
      </c>
      <c r="F38" s="84">
        <f>SUM(F33:F37)</f>
        <v>0</v>
      </c>
      <c r="G38" s="132"/>
    </row>
    <row r="39" spans="1:7" ht="18.75" customHeight="1">
      <c r="A39" s="18" t="s">
        <v>35</v>
      </c>
      <c r="B39" s="65" t="s">
        <v>106</v>
      </c>
      <c r="C39" s="113"/>
      <c r="D39" s="126"/>
      <c r="E39" s="127"/>
      <c r="F39" s="113"/>
      <c r="G39" s="132"/>
    </row>
    <row r="40" spans="1:7" ht="15" customHeight="1">
      <c r="A40" s="22" t="s">
        <v>107</v>
      </c>
      <c r="B40" s="66" t="s">
        <v>180</v>
      </c>
      <c r="C40" s="78">
        <v>0</v>
      </c>
      <c r="D40" s="151">
        <v>0</v>
      </c>
      <c r="E40" s="156">
        <v>0</v>
      </c>
      <c r="F40" s="78">
        <v>0</v>
      </c>
      <c r="G40" s="132"/>
    </row>
    <row r="41" spans="1:7" ht="15" customHeight="1">
      <c r="A41" s="22" t="s">
        <v>36</v>
      </c>
      <c r="B41" s="66" t="s">
        <v>181</v>
      </c>
      <c r="C41" s="78">
        <v>0</v>
      </c>
      <c r="D41" s="151">
        <v>0</v>
      </c>
      <c r="E41" s="156">
        <v>0</v>
      </c>
      <c r="F41" s="78">
        <v>0</v>
      </c>
      <c r="G41" s="132"/>
    </row>
    <row r="42" spans="1:7" ht="15" customHeight="1">
      <c r="A42" s="22" t="s">
        <v>37</v>
      </c>
      <c r="B42" s="66" t="s">
        <v>182</v>
      </c>
      <c r="C42" s="78">
        <v>0</v>
      </c>
      <c r="D42" s="151">
        <v>0</v>
      </c>
      <c r="E42" s="156">
        <v>0</v>
      </c>
      <c r="F42" s="78">
        <v>0</v>
      </c>
      <c r="G42" s="132"/>
    </row>
    <row r="43" spans="1:7" ht="12.75">
      <c r="A43" s="22" t="s">
        <v>38</v>
      </c>
      <c r="B43" s="66" t="s">
        <v>183</v>
      </c>
      <c r="C43" s="78">
        <v>0</v>
      </c>
      <c r="D43" s="151">
        <v>748511.62</v>
      </c>
      <c r="E43" s="156">
        <v>748511.62</v>
      </c>
      <c r="F43" s="78">
        <v>0</v>
      </c>
      <c r="G43" s="133"/>
    </row>
    <row r="44" spans="1:7" ht="15" customHeight="1">
      <c r="A44" s="22" t="s">
        <v>39</v>
      </c>
      <c r="B44" s="66" t="s">
        <v>184</v>
      </c>
      <c r="C44" s="83">
        <v>0</v>
      </c>
      <c r="D44" s="153">
        <v>0</v>
      </c>
      <c r="E44" s="156">
        <v>0</v>
      </c>
      <c r="F44" s="83">
        <v>0</v>
      </c>
      <c r="G44" s="132"/>
    </row>
    <row r="45" spans="1:7" ht="18.75" customHeight="1">
      <c r="A45" s="25" t="s">
        <v>88</v>
      </c>
      <c r="B45" s="73" t="s">
        <v>108</v>
      </c>
      <c r="C45" s="84">
        <v>0</v>
      </c>
      <c r="D45" s="225">
        <v>748511.62</v>
      </c>
      <c r="E45" s="226">
        <v>748511.62</v>
      </c>
      <c r="F45" s="84">
        <f>SUM(F40:F44)</f>
        <v>0</v>
      </c>
      <c r="G45" s="132"/>
    </row>
    <row r="46" spans="1:7" ht="18.75" customHeight="1">
      <c r="A46" s="10"/>
      <c r="B46" s="74" t="s">
        <v>109</v>
      </c>
      <c r="C46" s="81"/>
      <c r="D46" s="154"/>
      <c r="E46" s="158"/>
      <c r="F46" s="81"/>
      <c r="G46" s="132"/>
    </row>
    <row r="47" spans="1:7" ht="15" customHeight="1">
      <c r="A47" s="22" t="s">
        <v>110</v>
      </c>
      <c r="B47" s="66" t="s">
        <v>112</v>
      </c>
      <c r="C47" s="81">
        <v>0</v>
      </c>
      <c r="D47" s="151">
        <v>0</v>
      </c>
      <c r="E47" s="156">
        <v>0</v>
      </c>
      <c r="F47" s="81">
        <v>0</v>
      </c>
      <c r="G47" s="132"/>
    </row>
    <row r="48" spans="1:7" ht="15" customHeight="1">
      <c r="A48" s="22" t="s">
        <v>111</v>
      </c>
      <c r="B48" s="66" t="s">
        <v>113</v>
      </c>
      <c r="C48" s="81">
        <v>0</v>
      </c>
      <c r="D48" s="151">
        <v>0</v>
      </c>
      <c r="E48" s="156">
        <v>0</v>
      </c>
      <c r="F48" s="81">
        <v>0</v>
      </c>
      <c r="G48" s="132"/>
    </row>
    <row r="49" spans="1:7" ht="18.75" customHeight="1">
      <c r="A49" s="22" t="s">
        <v>88</v>
      </c>
      <c r="B49" s="67" t="s">
        <v>114</v>
      </c>
      <c r="C49" s="84">
        <v>0</v>
      </c>
      <c r="D49" s="225">
        <v>0</v>
      </c>
      <c r="E49" s="226">
        <v>0</v>
      </c>
      <c r="F49" s="84">
        <f>SUM(F47:F48)</f>
        <v>0</v>
      </c>
      <c r="G49" s="132"/>
    </row>
    <row r="50" spans="1:7" s="6" customFormat="1" ht="18.75" customHeight="1">
      <c r="A50" s="23"/>
      <c r="B50" s="71" t="s">
        <v>119</v>
      </c>
      <c r="C50" s="84">
        <v>0</v>
      </c>
      <c r="D50" s="225">
        <v>748511.62</v>
      </c>
      <c r="E50" s="226">
        <v>748511.62</v>
      </c>
      <c r="F50" s="84">
        <f>F38+F45+F49</f>
        <v>0</v>
      </c>
      <c r="G50" s="132"/>
    </row>
    <row r="51" spans="1:7" s="19" customFormat="1" ht="18.75" customHeight="1">
      <c r="A51" s="18" t="s">
        <v>40</v>
      </c>
      <c r="B51" s="75" t="s">
        <v>43</v>
      </c>
      <c r="C51" s="80"/>
      <c r="D51" s="122"/>
      <c r="E51" s="123"/>
      <c r="F51" s="80"/>
      <c r="G51" s="134"/>
    </row>
    <row r="52" spans="1:7" ht="15" customHeight="1">
      <c r="A52" s="22" t="s">
        <v>41</v>
      </c>
      <c r="B52" s="66" t="s">
        <v>1</v>
      </c>
      <c r="C52" s="78">
        <v>0</v>
      </c>
      <c r="D52" s="151">
        <v>0</v>
      </c>
      <c r="E52" s="156">
        <v>0</v>
      </c>
      <c r="F52" s="78">
        <v>0</v>
      </c>
      <c r="G52" s="132"/>
    </row>
    <row r="53" spans="1:7" ht="15" customHeight="1">
      <c r="A53" s="22" t="s">
        <v>115</v>
      </c>
      <c r="B53" s="66" t="s">
        <v>0</v>
      </c>
      <c r="C53" s="78">
        <v>0</v>
      </c>
      <c r="D53" s="151">
        <v>5634.91</v>
      </c>
      <c r="E53" s="156">
        <v>5634.91</v>
      </c>
      <c r="F53" s="78">
        <v>0</v>
      </c>
      <c r="G53" s="132"/>
    </row>
    <row r="54" spans="1:7" ht="15" customHeight="1">
      <c r="A54" s="22" t="s">
        <v>116</v>
      </c>
      <c r="B54" s="66" t="s">
        <v>44</v>
      </c>
      <c r="C54" s="78">
        <v>0</v>
      </c>
      <c r="D54" s="151">
        <v>3810.4</v>
      </c>
      <c r="E54" s="156">
        <v>3810.4</v>
      </c>
      <c r="F54" s="78">
        <v>0</v>
      </c>
      <c r="G54" s="132"/>
    </row>
    <row r="55" spans="1:7" ht="15" customHeight="1">
      <c r="A55" s="22" t="s">
        <v>117</v>
      </c>
      <c r="B55" s="66" t="s">
        <v>171</v>
      </c>
      <c r="C55" s="78">
        <v>0</v>
      </c>
      <c r="D55" s="151">
        <v>80.8</v>
      </c>
      <c r="E55" s="156">
        <v>80.8</v>
      </c>
      <c r="F55" s="78">
        <v>0</v>
      </c>
      <c r="G55" s="132"/>
    </row>
    <row r="56" spans="1:7" ht="15" customHeight="1">
      <c r="A56" s="22" t="s">
        <v>118</v>
      </c>
      <c r="B56" s="66" t="s">
        <v>172</v>
      </c>
      <c r="C56" s="83">
        <v>0</v>
      </c>
      <c r="D56" s="151">
        <v>0</v>
      </c>
      <c r="E56" s="156">
        <v>0</v>
      </c>
      <c r="F56" s="83">
        <v>0</v>
      </c>
      <c r="G56" s="132"/>
    </row>
    <row r="57" spans="1:7" ht="18.75" customHeight="1">
      <c r="A57" s="10"/>
      <c r="B57" s="76" t="s">
        <v>120</v>
      </c>
      <c r="C57" s="84">
        <v>0</v>
      </c>
      <c r="D57" s="225">
        <v>9526.109999999999</v>
      </c>
      <c r="E57" s="226">
        <v>9526.109999999999</v>
      </c>
      <c r="F57" s="84">
        <f>SUM(F52:F56)</f>
        <v>0</v>
      </c>
      <c r="G57" s="132"/>
    </row>
    <row r="58" spans="1:7" s="30" customFormat="1" ht="18.75" customHeight="1" thickBot="1">
      <c r="A58" s="159"/>
      <c r="B58" s="160" t="s">
        <v>45</v>
      </c>
      <c r="C58" s="161">
        <v>32940</v>
      </c>
      <c r="D58" s="161">
        <v>846685.5325000001</v>
      </c>
      <c r="E58" s="161">
        <v>879625.5325000001</v>
      </c>
      <c r="F58" s="161">
        <f>F7+F30+F50+F57</f>
        <v>38332.5</v>
      </c>
      <c r="G58" s="135"/>
    </row>
    <row r="59" spans="1:6" s="13" customFormat="1" ht="18.75" customHeight="1">
      <c r="A59" s="20"/>
      <c r="C59" s="40"/>
      <c r="D59" s="21"/>
      <c r="E59" s="21"/>
      <c r="F59" s="47"/>
    </row>
    <row r="60" spans="1:6" s="13" customFormat="1" ht="18.75" customHeight="1">
      <c r="A60" s="20"/>
      <c r="C60" s="40"/>
      <c r="D60" s="21"/>
      <c r="E60" s="21"/>
      <c r="F60" s="47"/>
    </row>
    <row r="61" spans="1:6" s="13" customFormat="1" ht="18.75" customHeight="1">
      <c r="A61" s="20"/>
      <c r="C61" s="40"/>
      <c r="D61" s="21"/>
      <c r="E61" s="21"/>
      <c r="F61" s="47"/>
    </row>
    <row r="62" spans="3:6" s="13" customFormat="1" ht="18.75" customHeight="1">
      <c r="C62" s="41"/>
      <c r="F62" s="41"/>
    </row>
    <row r="63" spans="1:6" s="13" customFormat="1" ht="18.75" customHeight="1">
      <c r="A63" s="20"/>
      <c r="C63" s="40"/>
      <c r="D63" s="21"/>
      <c r="E63" s="21"/>
      <c r="F63" s="47"/>
    </row>
    <row r="64" spans="3:6" s="13" customFormat="1" ht="18.75" customHeight="1">
      <c r="C64" s="40"/>
      <c r="D64" s="21"/>
      <c r="E64" s="21"/>
      <c r="F64" s="47"/>
    </row>
    <row r="65" spans="3:6" s="13" customFormat="1" ht="18.75" customHeight="1">
      <c r="C65" s="40"/>
      <c r="D65" s="21"/>
      <c r="E65" s="21"/>
      <c r="F65" s="47"/>
    </row>
    <row r="66" spans="3:6" s="13" customFormat="1" ht="18.75" customHeight="1">
      <c r="C66" s="42"/>
      <c r="F66" s="41"/>
    </row>
    <row r="67" spans="3:6" s="13" customFormat="1" ht="18.75" customHeight="1">
      <c r="C67" s="40"/>
      <c r="D67" s="21"/>
      <c r="E67" s="21"/>
      <c r="F67" s="47"/>
    </row>
    <row r="68" spans="3:6" s="13" customFormat="1" ht="12.75">
      <c r="C68" s="40"/>
      <c r="D68" s="21"/>
      <c r="E68" s="21"/>
      <c r="F68" s="47"/>
    </row>
    <row r="69" spans="3:6" s="13" customFormat="1" ht="12.75">
      <c r="C69" s="40"/>
      <c r="D69" s="21"/>
      <c r="E69" s="21"/>
      <c r="F69" s="47"/>
    </row>
    <row r="70" spans="3:6" s="13" customFormat="1" ht="12.75">
      <c r="C70" s="40"/>
      <c r="D70" s="21"/>
      <c r="E70" s="21"/>
      <c r="F70" s="47"/>
    </row>
    <row r="71" spans="3:6" s="13" customFormat="1" ht="12.75">
      <c r="C71" s="40"/>
      <c r="D71" s="21"/>
      <c r="E71" s="21"/>
      <c r="F71" s="47"/>
    </row>
    <row r="72" spans="3:6" s="13" customFormat="1" ht="12.75">
      <c r="C72" s="40"/>
      <c r="D72" s="21"/>
      <c r="E72" s="21"/>
      <c r="F72" s="47"/>
    </row>
    <row r="73" spans="3:6" s="13" customFormat="1" ht="12.75">
      <c r="C73" s="40"/>
      <c r="D73" s="21"/>
      <c r="E73" s="21"/>
      <c r="F73" s="47"/>
    </row>
    <row r="74" spans="3:6" s="13" customFormat="1" ht="12.75">
      <c r="C74" s="40"/>
      <c r="D74" s="21"/>
      <c r="E74" s="21"/>
      <c r="F74" s="47"/>
    </row>
    <row r="75" spans="3:6" s="13" customFormat="1" ht="12.75">
      <c r="C75" s="40"/>
      <c r="D75" s="21"/>
      <c r="E75" s="21"/>
      <c r="F75" s="47"/>
    </row>
    <row r="76" spans="3:6" s="13" customFormat="1" ht="12.75">
      <c r="C76" s="40"/>
      <c r="D76" s="21"/>
      <c r="E76" s="21"/>
      <c r="F76" s="47"/>
    </row>
    <row r="77" spans="3:6" s="13" customFormat="1" ht="12.75">
      <c r="C77" s="40"/>
      <c r="D77" s="21"/>
      <c r="E77" s="21"/>
      <c r="F77" s="47"/>
    </row>
    <row r="78" spans="3:6" s="13" customFormat="1" ht="12.75">
      <c r="C78" s="40"/>
      <c r="D78" s="21"/>
      <c r="E78" s="21"/>
      <c r="F78" s="47"/>
    </row>
    <row r="79" spans="3:6" s="13" customFormat="1" ht="12.75">
      <c r="C79" s="40"/>
      <c r="D79" s="21"/>
      <c r="E79" s="21"/>
      <c r="F79" s="47"/>
    </row>
    <row r="80" spans="3:6" s="13" customFormat="1" ht="12.75">
      <c r="C80" s="40"/>
      <c r="D80" s="21"/>
      <c r="E80" s="21"/>
      <c r="F80" s="47"/>
    </row>
    <row r="81" spans="3:6" s="13" customFormat="1" ht="12.75">
      <c r="C81" s="40"/>
      <c r="D81" s="21"/>
      <c r="E81" s="21"/>
      <c r="F81" s="47"/>
    </row>
    <row r="82" spans="3:6" s="13" customFormat="1" ht="12.75">
      <c r="C82" s="40"/>
      <c r="D82" s="21"/>
      <c r="E82" s="21"/>
      <c r="F82" s="47"/>
    </row>
    <row r="83" spans="3:6" s="13" customFormat="1" ht="12.75">
      <c r="C83" s="40"/>
      <c r="D83" s="21"/>
      <c r="E83" s="21"/>
      <c r="F83" s="47"/>
    </row>
    <row r="84" spans="3:6" s="13" customFormat="1" ht="12.75">
      <c r="C84" s="40"/>
      <c r="D84" s="21"/>
      <c r="E84" s="21"/>
      <c r="F84" s="47"/>
    </row>
    <row r="85" spans="3:6" s="13" customFormat="1" ht="12.75">
      <c r="C85" s="40"/>
      <c r="D85" s="21"/>
      <c r="E85" s="21"/>
      <c r="F85" s="47"/>
    </row>
    <row r="86" spans="3:6" s="13" customFormat="1" ht="12.75">
      <c r="C86" s="40"/>
      <c r="D86" s="21"/>
      <c r="E86" s="21"/>
      <c r="F86" s="47"/>
    </row>
    <row r="87" spans="3:6" s="13" customFormat="1" ht="12.75">
      <c r="C87" s="40"/>
      <c r="D87" s="21"/>
      <c r="E87" s="21"/>
      <c r="F87" s="47"/>
    </row>
    <row r="88" spans="3:6" s="13" customFormat="1" ht="12.75">
      <c r="C88" s="40"/>
      <c r="D88" s="21"/>
      <c r="E88" s="21"/>
      <c r="F88" s="47"/>
    </row>
    <row r="89" spans="3:6" s="13" customFormat="1" ht="12.75">
      <c r="C89" s="40"/>
      <c r="D89" s="21"/>
      <c r="E89" s="21"/>
      <c r="F89" s="47"/>
    </row>
    <row r="90" spans="3:6" s="13" customFormat="1" ht="12.75">
      <c r="C90" s="40"/>
      <c r="D90" s="21"/>
      <c r="E90" s="21"/>
      <c r="F90" s="47"/>
    </row>
    <row r="91" spans="3:6" s="13" customFormat="1" ht="12.75">
      <c r="C91" s="40"/>
      <c r="D91" s="21"/>
      <c r="E91" s="21"/>
      <c r="F91" s="47"/>
    </row>
    <row r="92" spans="3:6" s="13" customFormat="1" ht="12.75">
      <c r="C92" s="40"/>
      <c r="D92" s="21"/>
      <c r="E92" s="21"/>
      <c r="F92" s="47"/>
    </row>
    <row r="93" spans="3:6" s="13" customFormat="1" ht="12.75">
      <c r="C93" s="40"/>
      <c r="D93" s="21"/>
      <c r="E93" s="21"/>
      <c r="F93" s="47"/>
    </row>
    <row r="94" spans="3:6" s="13" customFormat="1" ht="12.75">
      <c r="C94" s="40"/>
      <c r="D94" s="21"/>
      <c r="E94" s="21"/>
      <c r="F94" s="47"/>
    </row>
    <row r="95" spans="3:6" s="13" customFormat="1" ht="12.75">
      <c r="C95" s="40"/>
      <c r="D95" s="21"/>
      <c r="E95" s="21"/>
      <c r="F95" s="47"/>
    </row>
    <row r="96" spans="3:6" s="13" customFormat="1" ht="12.75">
      <c r="C96" s="40"/>
      <c r="D96" s="21"/>
      <c r="E96" s="21"/>
      <c r="F96" s="47"/>
    </row>
    <row r="97" spans="3:6" s="13" customFormat="1" ht="12.75">
      <c r="C97" s="40"/>
      <c r="D97" s="21"/>
      <c r="E97" s="21"/>
      <c r="F97" s="47"/>
    </row>
    <row r="98" spans="3:6" s="13" customFormat="1" ht="12.75">
      <c r="C98" s="40"/>
      <c r="D98" s="21"/>
      <c r="E98" s="21"/>
      <c r="F98" s="47"/>
    </row>
    <row r="99" spans="3:6" s="13" customFormat="1" ht="12.75">
      <c r="C99" s="40"/>
      <c r="D99" s="21"/>
      <c r="E99" s="21"/>
      <c r="F99" s="47"/>
    </row>
    <row r="100" spans="3:6" s="13" customFormat="1" ht="12.75">
      <c r="C100" s="40"/>
      <c r="D100" s="21"/>
      <c r="E100" s="21"/>
      <c r="F100" s="47"/>
    </row>
    <row r="101" spans="3:6" s="13" customFormat="1" ht="12.75">
      <c r="C101" s="40"/>
      <c r="D101" s="21"/>
      <c r="E101" s="21"/>
      <c r="F101" s="47"/>
    </row>
    <row r="102" spans="3:6" s="13" customFormat="1" ht="12.75">
      <c r="C102" s="40"/>
      <c r="D102" s="21"/>
      <c r="E102" s="21"/>
      <c r="F102" s="47"/>
    </row>
    <row r="103" spans="3:6" s="13" customFormat="1" ht="12.75">
      <c r="C103" s="40"/>
      <c r="D103" s="21"/>
      <c r="E103" s="21"/>
      <c r="F103" s="47"/>
    </row>
    <row r="104" spans="3:6" s="13" customFormat="1" ht="12.75">
      <c r="C104" s="40"/>
      <c r="D104" s="21"/>
      <c r="E104" s="21"/>
      <c r="F104" s="47"/>
    </row>
    <row r="105" spans="3:6" s="13" customFormat="1" ht="12.75">
      <c r="C105" s="40"/>
      <c r="D105" s="21"/>
      <c r="E105" s="21"/>
      <c r="F105" s="47"/>
    </row>
    <row r="106" spans="3:6" s="13" customFormat="1" ht="12.75">
      <c r="C106" s="40"/>
      <c r="D106" s="21"/>
      <c r="E106" s="21"/>
      <c r="F106" s="47"/>
    </row>
    <row r="107" spans="3:6" s="13" customFormat="1" ht="12.75">
      <c r="C107" s="40"/>
      <c r="D107" s="21"/>
      <c r="E107" s="21"/>
      <c r="F107" s="47"/>
    </row>
    <row r="108" spans="3:6" s="13" customFormat="1" ht="12.75">
      <c r="C108" s="40"/>
      <c r="D108" s="21"/>
      <c r="E108" s="21"/>
      <c r="F108" s="47"/>
    </row>
    <row r="109" spans="3:6" s="13" customFormat="1" ht="12.75">
      <c r="C109" s="40"/>
      <c r="D109" s="21"/>
      <c r="E109" s="21"/>
      <c r="F109" s="47"/>
    </row>
    <row r="110" spans="3:6" s="13" customFormat="1" ht="12.75">
      <c r="C110" s="40"/>
      <c r="D110" s="21"/>
      <c r="E110" s="21"/>
      <c r="F110" s="47"/>
    </row>
    <row r="111" spans="3:6" s="13" customFormat="1" ht="12.75">
      <c r="C111" s="40"/>
      <c r="D111" s="21"/>
      <c r="E111" s="21"/>
      <c r="F111" s="47"/>
    </row>
    <row r="112" spans="3:6" s="13" customFormat="1" ht="12.75">
      <c r="C112" s="40"/>
      <c r="D112" s="21"/>
      <c r="E112" s="21"/>
      <c r="F112" s="47"/>
    </row>
    <row r="113" spans="3:6" s="13" customFormat="1" ht="12.75">
      <c r="C113" s="40"/>
      <c r="D113" s="21"/>
      <c r="E113" s="21"/>
      <c r="F113" s="47"/>
    </row>
    <row r="114" spans="3:6" s="13" customFormat="1" ht="12.75">
      <c r="C114" s="40"/>
      <c r="D114" s="21"/>
      <c r="E114" s="21"/>
      <c r="F114" s="47"/>
    </row>
    <row r="115" spans="3:6" s="13" customFormat="1" ht="12.75">
      <c r="C115" s="40"/>
      <c r="D115" s="21"/>
      <c r="E115" s="21"/>
      <c r="F115" s="47"/>
    </row>
    <row r="116" spans="3:6" s="13" customFormat="1" ht="12.75">
      <c r="C116" s="40"/>
      <c r="D116" s="21"/>
      <c r="E116" s="21"/>
      <c r="F116" s="47"/>
    </row>
    <row r="117" spans="3:6" s="13" customFormat="1" ht="12.75">
      <c r="C117" s="40"/>
      <c r="D117" s="21"/>
      <c r="E117" s="21"/>
      <c r="F117" s="47"/>
    </row>
    <row r="118" spans="3:6" s="13" customFormat="1" ht="12.75">
      <c r="C118" s="40"/>
      <c r="D118" s="21"/>
      <c r="E118" s="21"/>
      <c r="F118" s="47"/>
    </row>
    <row r="119" spans="3:6" s="13" customFormat="1" ht="12.75">
      <c r="C119" s="40"/>
      <c r="D119" s="21"/>
      <c r="E119" s="21"/>
      <c r="F119" s="47"/>
    </row>
    <row r="120" spans="3:6" s="13" customFormat="1" ht="12.75">
      <c r="C120" s="40"/>
      <c r="D120" s="21"/>
      <c r="E120" s="21"/>
      <c r="F120" s="47"/>
    </row>
    <row r="121" spans="3:6" s="13" customFormat="1" ht="12.75">
      <c r="C121" s="40"/>
      <c r="D121" s="21"/>
      <c r="E121" s="21"/>
      <c r="F121" s="47"/>
    </row>
    <row r="122" spans="3:6" s="13" customFormat="1" ht="12.75">
      <c r="C122" s="40"/>
      <c r="D122" s="21"/>
      <c r="E122" s="21"/>
      <c r="F122" s="47"/>
    </row>
    <row r="123" spans="3:6" s="13" customFormat="1" ht="12.75">
      <c r="C123" s="40"/>
      <c r="D123" s="21"/>
      <c r="E123" s="21"/>
      <c r="F123" s="47"/>
    </row>
    <row r="124" spans="3:6" s="13" customFormat="1" ht="12.75">
      <c r="C124" s="40"/>
      <c r="D124" s="21"/>
      <c r="E124" s="21"/>
      <c r="F124" s="47"/>
    </row>
    <row r="125" spans="3:6" s="13" customFormat="1" ht="12.75">
      <c r="C125" s="40"/>
      <c r="D125" s="21"/>
      <c r="E125" s="21"/>
      <c r="F125" s="47"/>
    </row>
    <row r="126" spans="3:6" s="13" customFormat="1" ht="12.75">
      <c r="C126" s="40"/>
      <c r="D126" s="21"/>
      <c r="E126" s="21"/>
      <c r="F126" s="47"/>
    </row>
    <row r="127" spans="3:6" s="13" customFormat="1" ht="12.75">
      <c r="C127" s="40"/>
      <c r="D127" s="21"/>
      <c r="E127" s="21"/>
      <c r="F127" s="47"/>
    </row>
    <row r="128" spans="3:6" s="13" customFormat="1" ht="12.75">
      <c r="C128" s="40"/>
      <c r="D128" s="21"/>
      <c r="E128" s="21"/>
      <c r="F128" s="47"/>
    </row>
    <row r="129" spans="3:6" s="13" customFormat="1" ht="12.75">
      <c r="C129" s="40"/>
      <c r="D129" s="21"/>
      <c r="E129" s="21"/>
      <c r="F129" s="47"/>
    </row>
    <row r="130" spans="3:6" s="13" customFormat="1" ht="12.75">
      <c r="C130" s="40"/>
      <c r="D130" s="21"/>
      <c r="E130" s="21"/>
      <c r="F130" s="47"/>
    </row>
    <row r="131" spans="3:6" s="13" customFormat="1" ht="12.75">
      <c r="C131" s="40"/>
      <c r="D131" s="21"/>
      <c r="E131" s="21"/>
      <c r="F131" s="47"/>
    </row>
    <row r="132" spans="3:6" s="13" customFormat="1" ht="12.75">
      <c r="C132" s="40"/>
      <c r="D132" s="21"/>
      <c r="E132" s="21"/>
      <c r="F132" s="47"/>
    </row>
    <row r="133" spans="3:6" s="13" customFormat="1" ht="12.75">
      <c r="C133" s="40"/>
      <c r="D133" s="21"/>
      <c r="E133" s="21"/>
      <c r="F133" s="47"/>
    </row>
    <row r="134" spans="3:6" s="13" customFormat="1" ht="12.75">
      <c r="C134" s="40"/>
      <c r="D134" s="21"/>
      <c r="E134" s="21"/>
      <c r="F134" s="47"/>
    </row>
    <row r="135" spans="3:6" s="13" customFormat="1" ht="12.75">
      <c r="C135" s="40"/>
      <c r="D135" s="21"/>
      <c r="E135" s="21"/>
      <c r="F135" s="47"/>
    </row>
    <row r="136" spans="3:6" s="13" customFormat="1" ht="12.75">
      <c r="C136" s="40"/>
      <c r="D136" s="21"/>
      <c r="E136" s="21"/>
      <c r="F136" s="47"/>
    </row>
    <row r="137" spans="3:6" s="13" customFormat="1" ht="12.75">
      <c r="C137" s="40"/>
      <c r="D137" s="21"/>
      <c r="E137" s="21"/>
      <c r="F137" s="47"/>
    </row>
    <row r="138" spans="3:6" s="13" customFormat="1" ht="12.75">
      <c r="C138" s="40"/>
      <c r="D138" s="21"/>
      <c r="E138" s="21"/>
      <c r="F138" s="47"/>
    </row>
    <row r="139" spans="3:6" s="13" customFormat="1" ht="12.75">
      <c r="C139" s="40"/>
      <c r="D139" s="21"/>
      <c r="E139" s="21"/>
      <c r="F139" s="47"/>
    </row>
    <row r="140" spans="3:6" s="13" customFormat="1" ht="12.75">
      <c r="C140" s="40"/>
      <c r="D140" s="21"/>
      <c r="E140" s="21"/>
      <c r="F140" s="47"/>
    </row>
    <row r="141" spans="3:6" s="13" customFormat="1" ht="12.75">
      <c r="C141" s="40"/>
      <c r="D141" s="21"/>
      <c r="E141" s="21"/>
      <c r="F141" s="47"/>
    </row>
    <row r="142" spans="3:6" s="13" customFormat="1" ht="12.75">
      <c r="C142" s="40"/>
      <c r="D142" s="21"/>
      <c r="E142" s="21"/>
      <c r="F142" s="47"/>
    </row>
    <row r="143" spans="3:6" s="13" customFormat="1" ht="12.75">
      <c r="C143" s="40"/>
      <c r="D143" s="21"/>
      <c r="E143" s="21"/>
      <c r="F143" s="47"/>
    </row>
    <row r="144" spans="3:6" s="13" customFormat="1" ht="12.75">
      <c r="C144" s="40"/>
      <c r="D144" s="21"/>
      <c r="E144" s="21"/>
      <c r="F144" s="47"/>
    </row>
    <row r="145" spans="3:6" s="13" customFormat="1" ht="12.75">
      <c r="C145" s="40"/>
      <c r="D145" s="21"/>
      <c r="E145" s="21"/>
      <c r="F145" s="47"/>
    </row>
    <row r="146" spans="3:6" s="13" customFormat="1" ht="12.75">
      <c r="C146" s="40"/>
      <c r="D146" s="21"/>
      <c r="E146" s="21"/>
      <c r="F146" s="47"/>
    </row>
    <row r="147" spans="3:6" s="13" customFormat="1" ht="12.75">
      <c r="C147" s="40"/>
      <c r="D147" s="21"/>
      <c r="E147" s="21"/>
      <c r="F147" s="47"/>
    </row>
    <row r="148" spans="3:6" s="13" customFormat="1" ht="12.75">
      <c r="C148" s="40"/>
      <c r="D148" s="21"/>
      <c r="E148" s="21"/>
      <c r="F148" s="47"/>
    </row>
    <row r="149" spans="3:6" s="13" customFormat="1" ht="12.75">
      <c r="C149" s="40"/>
      <c r="D149" s="21"/>
      <c r="E149" s="21"/>
      <c r="F149" s="47"/>
    </row>
    <row r="150" spans="3:6" s="13" customFormat="1" ht="12.75">
      <c r="C150" s="40"/>
      <c r="D150" s="21"/>
      <c r="E150" s="21"/>
      <c r="F150" s="47"/>
    </row>
    <row r="151" spans="3:6" s="13" customFormat="1" ht="12.75">
      <c r="C151" s="40"/>
      <c r="D151" s="21"/>
      <c r="E151" s="21"/>
      <c r="F151" s="47"/>
    </row>
    <row r="152" spans="3:6" s="13" customFormat="1" ht="12.75">
      <c r="C152" s="40"/>
      <c r="D152" s="21"/>
      <c r="E152" s="21"/>
      <c r="F152" s="47"/>
    </row>
    <row r="153" spans="3:6" s="13" customFormat="1" ht="12.75">
      <c r="C153" s="40"/>
      <c r="D153" s="21"/>
      <c r="E153" s="21"/>
      <c r="F153" s="47"/>
    </row>
    <row r="154" spans="3:6" s="13" customFormat="1" ht="12.75">
      <c r="C154" s="40"/>
      <c r="D154" s="21"/>
      <c r="E154" s="21"/>
      <c r="F154" s="47"/>
    </row>
    <row r="155" spans="3:6" s="13" customFormat="1" ht="12.75">
      <c r="C155" s="40"/>
      <c r="D155" s="21"/>
      <c r="E155" s="21"/>
      <c r="F155" s="47"/>
    </row>
    <row r="156" spans="3:6" s="13" customFormat="1" ht="12.75">
      <c r="C156" s="40"/>
      <c r="D156" s="21"/>
      <c r="E156" s="21"/>
      <c r="F156" s="47"/>
    </row>
    <row r="157" spans="3:6" s="13" customFormat="1" ht="12.75">
      <c r="C157" s="40"/>
      <c r="D157" s="21"/>
      <c r="E157" s="21"/>
      <c r="F157" s="47"/>
    </row>
    <row r="158" spans="3:6" s="13" customFormat="1" ht="12.75">
      <c r="C158" s="40"/>
      <c r="D158" s="21"/>
      <c r="E158" s="21"/>
      <c r="F158" s="47"/>
    </row>
    <row r="159" spans="3:6" s="13" customFormat="1" ht="12.75">
      <c r="C159" s="40"/>
      <c r="D159" s="21"/>
      <c r="E159" s="21"/>
      <c r="F159" s="47"/>
    </row>
    <row r="160" spans="3:6" s="13" customFormat="1" ht="12.75">
      <c r="C160" s="40"/>
      <c r="D160" s="21"/>
      <c r="E160" s="21"/>
      <c r="F160" s="47"/>
    </row>
    <row r="161" spans="3:6" s="13" customFormat="1" ht="12.75">
      <c r="C161" s="40"/>
      <c r="D161" s="21"/>
      <c r="E161" s="21"/>
      <c r="F161" s="47"/>
    </row>
    <row r="162" spans="3:6" s="13" customFormat="1" ht="12.75">
      <c r="C162" s="40"/>
      <c r="D162" s="21"/>
      <c r="E162" s="21"/>
      <c r="F162" s="47"/>
    </row>
    <row r="163" spans="3:6" s="13" customFormat="1" ht="12.75">
      <c r="C163" s="40"/>
      <c r="D163" s="21"/>
      <c r="E163" s="21"/>
      <c r="F163" s="47"/>
    </row>
    <row r="164" spans="3:6" s="13" customFormat="1" ht="12.75">
      <c r="C164" s="40"/>
      <c r="D164" s="21"/>
      <c r="E164" s="21"/>
      <c r="F164" s="47"/>
    </row>
    <row r="165" spans="3:6" s="13" customFormat="1" ht="12.75">
      <c r="C165" s="40"/>
      <c r="D165" s="21"/>
      <c r="E165" s="21"/>
      <c r="F165" s="47"/>
    </row>
    <row r="166" spans="3:6" s="13" customFormat="1" ht="12.75">
      <c r="C166" s="40"/>
      <c r="D166" s="21"/>
      <c r="E166" s="21"/>
      <c r="F166" s="47"/>
    </row>
    <row r="167" spans="3:6" s="13" customFormat="1" ht="12.75">
      <c r="C167" s="40"/>
      <c r="D167" s="21"/>
      <c r="E167" s="21"/>
      <c r="F167" s="47"/>
    </row>
    <row r="168" spans="3:6" s="13" customFormat="1" ht="12.75">
      <c r="C168" s="40"/>
      <c r="D168" s="21"/>
      <c r="E168" s="21"/>
      <c r="F168" s="47"/>
    </row>
    <row r="169" spans="3:6" s="13" customFormat="1" ht="12.75">
      <c r="C169" s="40"/>
      <c r="D169" s="21"/>
      <c r="E169" s="21"/>
      <c r="F169" s="47"/>
    </row>
    <row r="170" spans="3:6" s="13" customFormat="1" ht="12.75">
      <c r="C170" s="40"/>
      <c r="D170" s="21"/>
      <c r="E170" s="21"/>
      <c r="F170" s="47"/>
    </row>
    <row r="171" spans="3:6" s="13" customFormat="1" ht="12.75">
      <c r="C171" s="40"/>
      <c r="D171" s="21"/>
      <c r="E171" s="21"/>
      <c r="F171" s="47"/>
    </row>
    <row r="172" spans="3:6" s="13" customFormat="1" ht="12.75">
      <c r="C172" s="40"/>
      <c r="D172" s="21"/>
      <c r="E172" s="21"/>
      <c r="F172" s="47"/>
    </row>
    <row r="173" spans="3:6" s="13" customFormat="1" ht="12.75">
      <c r="C173" s="40"/>
      <c r="D173" s="21"/>
      <c r="E173" s="21"/>
      <c r="F173" s="47"/>
    </row>
    <row r="174" spans="3:6" s="13" customFormat="1" ht="12.75">
      <c r="C174" s="40"/>
      <c r="D174" s="21"/>
      <c r="E174" s="21"/>
      <c r="F174" s="47"/>
    </row>
    <row r="175" spans="3:6" s="13" customFormat="1" ht="12.75">
      <c r="C175" s="40"/>
      <c r="D175" s="21"/>
      <c r="E175" s="21"/>
      <c r="F175" s="47"/>
    </row>
    <row r="176" spans="3:6" s="13" customFormat="1" ht="12.75">
      <c r="C176" s="40"/>
      <c r="D176" s="21"/>
      <c r="E176" s="21"/>
      <c r="F176" s="47"/>
    </row>
    <row r="177" spans="3:6" s="13" customFormat="1" ht="12.75">
      <c r="C177" s="40"/>
      <c r="D177" s="21"/>
      <c r="E177" s="21"/>
      <c r="F177" s="47"/>
    </row>
    <row r="178" spans="3:6" s="13" customFormat="1" ht="12.75">
      <c r="C178" s="40"/>
      <c r="D178" s="21"/>
      <c r="E178" s="21"/>
      <c r="F178" s="47"/>
    </row>
    <row r="179" spans="3:6" s="13" customFormat="1" ht="12.75">
      <c r="C179" s="40"/>
      <c r="D179" s="21"/>
      <c r="E179" s="21"/>
      <c r="F179" s="47"/>
    </row>
    <row r="180" spans="3:6" s="13" customFormat="1" ht="12.75">
      <c r="C180" s="40"/>
      <c r="D180" s="21"/>
      <c r="E180" s="21"/>
      <c r="F180" s="47"/>
    </row>
    <row r="181" spans="3:6" s="13" customFormat="1" ht="12.75">
      <c r="C181" s="40"/>
      <c r="D181" s="21"/>
      <c r="E181" s="21"/>
      <c r="F181" s="47"/>
    </row>
    <row r="182" spans="3:6" s="13" customFormat="1" ht="12.75">
      <c r="C182" s="40"/>
      <c r="D182" s="21"/>
      <c r="E182" s="21"/>
      <c r="F182" s="47"/>
    </row>
    <row r="183" spans="3:6" s="13" customFormat="1" ht="12.75">
      <c r="C183" s="40"/>
      <c r="D183" s="21"/>
      <c r="E183" s="21"/>
      <c r="F183" s="47"/>
    </row>
    <row r="184" spans="3:6" s="13" customFormat="1" ht="12.75">
      <c r="C184" s="40"/>
      <c r="D184" s="21"/>
      <c r="E184" s="21"/>
      <c r="F184" s="47"/>
    </row>
    <row r="185" spans="3:6" s="13" customFormat="1" ht="12.75">
      <c r="C185" s="40"/>
      <c r="D185" s="21"/>
      <c r="E185" s="21"/>
      <c r="F185" s="47"/>
    </row>
    <row r="186" spans="3:6" s="13" customFormat="1" ht="12.75">
      <c r="C186" s="40"/>
      <c r="D186" s="21"/>
      <c r="E186" s="21"/>
      <c r="F186" s="47"/>
    </row>
    <row r="187" spans="3:6" s="13" customFormat="1" ht="12.75">
      <c r="C187" s="40"/>
      <c r="D187" s="21"/>
      <c r="E187" s="21"/>
      <c r="F187" s="47"/>
    </row>
    <row r="188" spans="3:6" s="13" customFormat="1" ht="12.75">
      <c r="C188" s="40"/>
      <c r="D188" s="21"/>
      <c r="E188" s="21"/>
      <c r="F188" s="47"/>
    </row>
    <row r="189" spans="3:6" s="13" customFormat="1" ht="12.75">
      <c r="C189" s="40"/>
      <c r="D189" s="21"/>
      <c r="E189" s="21"/>
      <c r="F189" s="47"/>
    </row>
    <row r="190" spans="3:6" s="13" customFormat="1" ht="12.75">
      <c r="C190" s="40"/>
      <c r="D190" s="21"/>
      <c r="E190" s="21"/>
      <c r="F190" s="47"/>
    </row>
    <row r="191" spans="3:6" s="13" customFormat="1" ht="12.75">
      <c r="C191" s="40"/>
      <c r="D191" s="21"/>
      <c r="E191" s="21"/>
      <c r="F191" s="47"/>
    </row>
    <row r="192" spans="3:6" s="13" customFormat="1" ht="12.75">
      <c r="C192" s="40"/>
      <c r="D192" s="21"/>
      <c r="E192" s="21"/>
      <c r="F192" s="47"/>
    </row>
    <row r="193" spans="3:6" s="13" customFormat="1" ht="12.75">
      <c r="C193" s="40"/>
      <c r="D193" s="21"/>
      <c r="E193" s="21"/>
      <c r="F193" s="47"/>
    </row>
    <row r="194" spans="3:6" s="13" customFormat="1" ht="12.75">
      <c r="C194" s="40"/>
      <c r="D194" s="21"/>
      <c r="E194" s="21"/>
      <c r="F194" s="47"/>
    </row>
    <row r="195" spans="3:6" s="13" customFormat="1" ht="12.75">
      <c r="C195" s="40"/>
      <c r="D195" s="21"/>
      <c r="E195" s="21"/>
      <c r="F195" s="47"/>
    </row>
    <row r="196" spans="3:6" s="13" customFormat="1" ht="12.75">
      <c r="C196" s="40"/>
      <c r="D196" s="21"/>
      <c r="E196" s="21"/>
      <c r="F196" s="47"/>
    </row>
    <row r="197" spans="3:6" s="13" customFormat="1" ht="12.75">
      <c r="C197" s="40"/>
      <c r="D197" s="21"/>
      <c r="E197" s="21"/>
      <c r="F197" s="47"/>
    </row>
    <row r="198" spans="3:6" s="13" customFormat="1" ht="12.75">
      <c r="C198" s="40"/>
      <c r="D198" s="21"/>
      <c r="E198" s="21"/>
      <c r="F198" s="47"/>
    </row>
    <row r="199" spans="3:6" s="13" customFormat="1" ht="12.75">
      <c r="C199" s="40"/>
      <c r="D199" s="21"/>
      <c r="E199" s="21"/>
      <c r="F199" s="47"/>
    </row>
    <row r="200" spans="3:6" s="13" customFormat="1" ht="12.75">
      <c r="C200" s="40"/>
      <c r="D200" s="21"/>
      <c r="E200" s="21"/>
      <c r="F200" s="47"/>
    </row>
    <row r="201" spans="3:6" s="13" customFormat="1" ht="12.75">
      <c r="C201" s="40"/>
      <c r="D201" s="21"/>
      <c r="E201" s="21"/>
      <c r="F201" s="47"/>
    </row>
    <row r="202" spans="3:6" s="13" customFormat="1" ht="12.75">
      <c r="C202" s="40"/>
      <c r="D202" s="21"/>
      <c r="E202" s="21"/>
      <c r="F202" s="47"/>
    </row>
    <row r="203" spans="3:6" s="13" customFormat="1" ht="12.75">
      <c r="C203" s="40"/>
      <c r="D203" s="21"/>
      <c r="E203" s="21"/>
      <c r="F203" s="47"/>
    </row>
    <row r="204" spans="3:6" s="13" customFormat="1" ht="12.75">
      <c r="C204" s="40"/>
      <c r="D204" s="21"/>
      <c r="E204" s="21"/>
      <c r="F204" s="47"/>
    </row>
    <row r="205" spans="3:6" s="13" customFormat="1" ht="12.75">
      <c r="C205" s="40"/>
      <c r="D205" s="21"/>
      <c r="E205" s="21"/>
      <c r="F205" s="47"/>
    </row>
    <row r="206" spans="3:6" s="13" customFormat="1" ht="12.75">
      <c r="C206" s="40"/>
      <c r="D206" s="21"/>
      <c r="E206" s="21"/>
      <c r="F206" s="47"/>
    </row>
    <row r="207" spans="3:6" s="13" customFormat="1" ht="12.75">
      <c r="C207" s="40"/>
      <c r="D207" s="21"/>
      <c r="E207" s="21"/>
      <c r="F207" s="47"/>
    </row>
    <row r="208" spans="3:6" s="13" customFormat="1" ht="12.75">
      <c r="C208" s="40"/>
      <c r="D208" s="21"/>
      <c r="E208" s="21"/>
      <c r="F208" s="47"/>
    </row>
    <row r="209" spans="3:6" s="13" customFormat="1" ht="12.75">
      <c r="C209" s="40"/>
      <c r="D209" s="21"/>
      <c r="E209" s="21"/>
      <c r="F209" s="47"/>
    </row>
    <row r="210" spans="3:6" s="13" customFormat="1" ht="12.75">
      <c r="C210" s="40"/>
      <c r="D210" s="21"/>
      <c r="E210" s="21"/>
      <c r="F210" s="47"/>
    </row>
    <row r="211" spans="3:6" s="13" customFormat="1" ht="12.75">
      <c r="C211" s="40"/>
      <c r="D211" s="21"/>
      <c r="E211" s="21"/>
      <c r="F211" s="47"/>
    </row>
    <row r="212" spans="3:6" s="13" customFormat="1" ht="12.75">
      <c r="C212" s="40"/>
      <c r="D212" s="21"/>
      <c r="E212" s="21"/>
      <c r="F212" s="47"/>
    </row>
    <row r="213" spans="3:6" s="13" customFormat="1" ht="12.75">
      <c r="C213" s="40"/>
      <c r="D213" s="21"/>
      <c r="E213" s="21"/>
      <c r="F213" s="47"/>
    </row>
    <row r="214" spans="3:6" s="13" customFormat="1" ht="12.75">
      <c r="C214" s="40"/>
      <c r="D214" s="21"/>
      <c r="E214" s="21"/>
      <c r="F214" s="47"/>
    </row>
    <row r="215" spans="3:6" s="13" customFormat="1" ht="12.75">
      <c r="C215" s="40"/>
      <c r="D215" s="21"/>
      <c r="E215" s="21"/>
      <c r="F215" s="47"/>
    </row>
    <row r="216" spans="3:6" s="13" customFormat="1" ht="12.75">
      <c r="C216" s="40"/>
      <c r="D216" s="21"/>
      <c r="E216" s="21"/>
      <c r="F216" s="47"/>
    </row>
    <row r="217" spans="3:6" s="13" customFormat="1" ht="12.75">
      <c r="C217" s="40"/>
      <c r="D217" s="21"/>
      <c r="E217" s="21"/>
      <c r="F217" s="47"/>
    </row>
    <row r="218" spans="3:6" s="13" customFormat="1" ht="12.75">
      <c r="C218" s="40"/>
      <c r="D218" s="21"/>
      <c r="E218" s="21"/>
      <c r="F218" s="47"/>
    </row>
    <row r="219" spans="3:6" s="13" customFormat="1" ht="12.75">
      <c r="C219" s="40"/>
      <c r="D219" s="21"/>
      <c r="E219" s="21"/>
      <c r="F219" s="47"/>
    </row>
    <row r="220" spans="3:6" s="13" customFormat="1" ht="12.75">
      <c r="C220" s="40"/>
      <c r="D220" s="21"/>
      <c r="E220" s="21"/>
      <c r="F220" s="47"/>
    </row>
    <row r="221" spans="3:6" s="13" customFormat="1" ht="12.75">
      <c r="C221" s="40"/>
      <c r="D221" s="21"/>
      <c r="E221" s="21"/>
      <c r="F221" s="47"/>
    </row>
    <row r="222" spans="3:6" s="13" customFormat="1" ht="12.75">
      <c r="C222" s="40"/>
      <c r="D222" s="21"/>
      <c r="E222" s="21"/>
      <c r="F222" s="47"/>
    </row>
    <row r="223" spans="3:6" s="13" customFormat="1" ht="12.75">
      <c r="C223" s="40"/>
      <c r="D223" s="21"/>
      <c r="E223" s="21"/>
      <c r="F223" s="47"/>
    </row>
    <row r="224" spans="3:6" s="13" customFormat="1" ht="12.75">
      <c r="C224" s="40"/>
      <c r="D224" s="21"/>
      <c r="E224" s="21"/>
      <c r="F224" s="47"/>
    </row>
    <row r="225" spans="3:6" s="13" customFormat="1" ht="12.75">
      <c r="C225" s="40"/>
      <c r="D225" s="21"/>
      <c r="E225" s="21"/>
      <c r="F225" s="47"/>
    </row>
    <row r="226" spans="3:6" s="13" customFormat="1" ht="12.75">
      <c r="C226" s="40"/>
      <c r="D226" s="21"/>
      <c r="E226" s="21"/>
      <c r="F226" s="47"/>
    </row>
    <row r="227" spans="3:6" s="13" customFormat="1" ht="12.75">
      <c r="C227" s="40"/>
      <c r="D227" s="21"/>
      <c r="E227" s="21"/>
      <c r="F227" s="47"/>
    </row>
    <row r="228" spans="3:6" s="13" customFormat="1" ht="12.75">
      <c r="C228" s="40"/>
      <c r="D228" s="21"/>
      <c r="E228" s="21"/>
      <c r="F228" s="47"/>
    </row>
    <row r="229" spans="3:6" s="13" customFormat="1" ht="12.75">
      <c r="C229" s="40"/>
      <c r="D229" s="21"/>
      <c r="E229" s="21"/>
      <c r="F229" s="47"/>
    </row>
    <row r="230" spans="3:6" s="13" customFormat="1" ht="12.75">
      <c r="C230" s="40"/>
      <c r="D230" s="21"/>
      <c r="E230" s="21"/>
      <c r="F230" s="47"/>
    </row>
    <row r="231" spans="3:6" s="13" customFormat="1" ht="12.75">
      <c r="C231" s="40"/>
      <c r="D231" s="21"/>
      <c r="E231" s="21"/>
      <c r="F231" s="47"/>
    </row>
    <row r="232" spans="3:6" s="13" customFormat="1" ht="12.75">
      <c r="C232" s="40"/>
      <c r="D232" s="21"/>
      <c r="E232" s="21"/>
      <c r="F232" s="47"/>
    </row>
    <row r="233" spans="3:6" s="13" customFormat="1" ht="12.75">
      <c r="C233" s="40"/>
      <c r="D233" s="21"/>
      <c r="E233" s="21"/>
      <c r="F233" s="47"/>
    </row>
    <row r="234" spans="3:6" s="13" customFormat="1" ht="12.75">
      <c r="C234" s="40"/>
      <c r="D234" s="21"/>
      <c r="E234" s="21"/>
      <c r="F234" s="47"/>
    </row>
    <row r="235" spans="3:6" s="13" customFormat="1" ht="12.75">
      <c r="C235" s="40"/>
      <c r="D235" s="21"/>
      <c r="E235" s="21"/>
      <c r="F235" s="47"/>
    </row>
    <row r="236" spans="3:6" s="13" customFormat="1" ht="12.75">
      <c r="C236" s="40"/>
      <c r="D236" s="21"/>
      <c r="E236" s="21"/>
      <c r="F236" s="47"/>
    </row>
    <row r="237" spans="3:6" s="13" customFormat="1" ht="12.75">
      <c r="C237" s="40"/>
      <c r="D237" s="21"/>
      <c r="E237" s="21"/>
      <c r="F237" s="47"/>
    </row>
    <row r="238" spans="3:6" s="13" customFormat="1" ht="12.75">
      <c r="C238" s="40"/>
      <c r="D238" s="21"/>
      <c r="E238" s="21"/>
      <c r="F238" s="47"/>
    </row>
    <row r="239" spans="3:6" s="13" customFormat="1" ht="12.75">
      <c r="C239" s="40"/>
      <c r="D239" s="21"/>
      <c r="E239" s="21"/>
      <c r="F239" s="47"/>
    </row>
    <row r="240" spans="3:6" s="13" customFormat="1" ht="12.75">
      <c r="C240" s="40"/>
      <c r="D240" s="21"/>
      <c r="E240" s="21"/>
      <c r="F240" s="47"/>
    </row>
    <row r="241" spans="3:6" s="13" customFormat="1" ht="12.75">
      <c r="C241" s="40"/>
      <c r="D241" s="21"/>
      <c r="E241" s="21"/>
      <c r="F241" s="47"/>
    </row>
    <row r="242" spans="3:6" s="13" customFormat="1" ht="12.75">
      <c r="C242" s="40"/>
      <c r="D242" s="21"/>
      <c r="E242" s="21"/>
      <c r="F242" s="47"/>
    </row>
    <row r="243" spans="3:6" s="13" customFormat="1" ht="12.75">
      <c r="C243" s="40"/>
      <c r="D243" s="21"/>
      <c r="E243" s="21"/>
      <c r="F243" s="47"/>
    </row>
    <row r="244" spans="3:6" s="13" customFormat="1" ht="12.75">
      <c r="C244" s="40"/>
      <c r="D244" s="21"/>
      <c r="E244" s="21"/>
      <c r="F244" s="47"/>
    </row>
    <row r="245" spans="3:6" s="13" customFormat="1" ht="12.75">
      <c r="C245" s="40"/>
      <c r="D245" s="21"/>
      <c r="E245" s="21"/>
      <c r="F245" s="47"/>
    </row>
    <row r="246" spans="3:6" s="13" customFormat="1" ht="12.75">
      <c r="C246" s="40"/>
      <c r="D246" s="21"/>
      <c r="E246" s="21"/>
      <c r="F246" s="47"/>
    </row>
    <row r="247" spans="3:6" s="13" customFormat="1" ht="12.75">
      <c r="C247" s="40"/>
      <c r="D247" s="21"/>
      <c r="E247" s="21"/>
      <c r="F247" s="47"/>
    </row>
    <row r="248" spans="3:6" s="13" customFormat="1" ht="12.75">
      <c r="C248" s="40"/>
      <c r="D248" s="21"/>
      <c r="E248" s="21"/>
      <c r="F248" s="47"/>
    </row>
    <row r="249" spans="3:6" s="13" customFormat="1" ht="12.75">
      <c r="C249" s="40"/>
      <c r="D249" s="21"/>
      <c r="E249" s="21"/>
      <c r="F249" s="47"/>
    </row>
    <row r="250" spans="3:6" s="13" customFormat="1" ht="12.75">
      <c r="C250" s="40"/>
      <c r="D250" s="21"/>
      <c r="E250" s="21"/>
      <c r="F250" s="47"/>
    </row>
    <row r="251" spans="3:6" s="13" customFormat="1" ht="12.75">
      <c r="C251" s="40"/>
      <c r="D251" s="21"/>
      <c r="E251" s="21"/>
      <c r="F251" s="47"/>
    </row>
    <row r="252" spans="3:6" s="13" customFormat="1" ht="12.75">
      <c r="C252" s="40"/>
      <c r="D252" s="21"/>
      <c r="E252" s="21"/>
      <c r="F252" s="47"/>
    </row>
    <row r="253" spans="3:6" s="13" customFormat="1" ht="12.75">
      <c r="C253" s="40"/>
      <c r="D253" s="21"/>
      <c r="E253" s="21"/>
      <c r="F253" s="47"/>
    </row>
    <row r="254" spans="3:6" s="13" customFormat="1" ht="12.75">
      <c r="C254" s="40"/>
      <c r="D254" s="21"/>
      <c r="E254" s="21"/>
      <c r="F254" s="47"/>
    </row>
    <row r="255" spans="3:6" s="13" customFormat="1" ht="12.75">
      <c r="C255" s="40"/>
      <c r="D255" s="21"/>
      <c r="E255" s="21"/>
      <c r="F255" s="47"/>
    </row>
    <row r="256" spans="3:6" s="13" customFormat="1" ht="12.75">
      <c r="C256" s="40"/>
      <c r="D256" s="21"/>
      <c r="E256" s="21"/>
      <c r="F256" s="47"/>
    </row>
    <row r="257" spans="3:6" s="13" customFormat="1" ht="12.75">
      <c r="C257" s="40"/>
      <c r="D257" s="21"/>
      <c r="E257" s="21"/>
      <c r="F257" s="47"/>
    </row>
    <row r="258" spans="3:6" s="13" customFormat="1" ht="12.75">
      <c r="C258" s="40"/>
      <c r="D258" s="21"/>
      <c r="E258" s="21"/>
      <c r="F258" s="47"/>
    </row>
    <row r="259" spans="3:6" s="13" customFormat="1" ht="12.75">
      <c r="C259" s="40"/>
      <c r="D259" s="21"/>
      <c r="E259" s="21"/>
      <c r="F259" s="47"/>
    </row>
    <row r="260" spans="3:6" s="13" customFormat="1" ht="12.75">
      <c r="C260" s="40"/>
      <c r="D260" s="21"/>
      <c r="E260" s="21"/>
      <c r="F260" s="47"/>
    </row>
    <row r="261" spans="3:6" s="13" customFormat="1" ht="12.75">
      <c r="C261" s="40"/>
      <c r="D261" s="21"/>
      <c r="E261" s="21"/>
      <c r="F261" s="47"/>
    </row>
    <row r="262" spans="3:6" s="13" customFormat="1" ht="12.75">
      <c r="C262" s="40"/>
      <c r="D262" s="21"/>
      <c r="E262" s="21"/>
      <c r="F262" s="47"/>
    </row>
    <row r="263" spans="3:6" s="13" customFormat="1" ht="12.75">
      <c r="C263" s="40"/>
      <c r="D263" s="21"/>
      <c r="E263" s="21"/>
      <c r="F263" s="47"/>
    </row>
    <row r="264" spans="3:6" s="13" customFormat="1" ht="12.75">
      <c r="C264" s="40"/>
      <c r="D264" s="21"/>
      <c r="E264" s="21"/>
      <c r="F264" s="47"/>
    </row>
    <row r="265" spans="3:6" s="13" customFormat="1" ht="12.75">
      <c r="C265" s="40"/>
      <c r="D265" s="21"/>
      <c r="E265" s="21"/>
      <c r="F265" s="47"/>
    </row>
    <row r="266" spans="3:6" s="13" customFormat="1" ht="12.75">
      <c r="C266" s="40"/>
      <c r="D266" s="21"/>
      <c r="E266" s="21"/>
      <c r="F266" s="47"/>
    </row>
    <row r="267" spans="3:6" s="13" customFormat="1" ht="12.75">
      <c r="C267" s="40"/>
      <c r="D267" s="21"/>
      <c r="E267" s="21"/>
      <c r="F267" s="47"/>
    </row>
    <row r="268" spans="3:6" s="13" customFormat="1" ht="12.75">
      <c r="C268" s="40"/>
      <c r="D268" s="21"/>
      <c r="E268" s="21"/>
      <c r="F268" s="47"/>
    </row>
    <row r="269" spans="3:6" s="13" customFormat="1" ht="12.75">
      <c r="C269" s="40"/>
      <c r="D269" s="21"/>
      <c r="E269" s="21"/>
      <c r="F269" s="47"/>
    </row>
    <row r="270" spans="3:6" s="13" customFormat="1" ht="12.75">
      <c r="C270" s="40"/>
      <c r="D270" s="21"/>
      <c r="E270" s="21"/>
      <c r="F270" s="47"/>
    </row>
    <row r="271" spans="3:6" s="13" customFormat="1" ht="12.75">
      <c r="C271" s="40"/>
      <c r="D271" s="21"/>
      <c r="E271" s="21"/>
      <c r="F271" s="47"/>
    </row>
    <row r="272" spans="3:6" s="13" customFormat="1" ht="12.75">
      <c r="C272" s="40"/>
      <c r="D272" s="21"/>
      <c r="E272" s="21"/>
      <c r="F272" s="47"/>
    </row>
    <row r="273" spans="3:6" s="13" customFormat="1" ht="12.75">
      <c r="C273" s="40"/>
      <c r="D273" s="21"/>
      <c r="E273" s="21"/>
      <c r="F273" s="47"/>
    </row>
    <row r="274" spans="3:6" s="13" customFormat="1" ht="12.75">
      <c r="C274" s="40"/>
      <c r="D274" s="21"/>
      <c r="E274" s="21"/>
      <c r="F274" s="47"/>
    </row>
    <row r="275" spans="3:6" s="13" customFormat="1" ht="12.75">
      <c r="C275" s="40"/>
      <c r="D275" s="21"/>
      <c r="E275" s="21"/>
      <c r="F275" s="47"/>
    </row>
    <row r="276" spans="3:6" s="13" customFormat="1" ht="12.75">
      <c r="C276" s="40"/>
      <c r="D276" s="21"/>
      <c r="E276" s="21"/>
      <c r="F276" s="47"/>
    </row>
    <row r="277" spans="3:6" s="13" customFormat="1" ht="12.75">
      <c r="C277" s="40"/>
      <c r="D277" s="21"/>
      <c r="E277" s="21"/>
      <c r="F277" s="47"/>
    </row>
    <row r="278" spans="3:6" s="13" customFormat="1" ht="12.75">
      <c r="C278" s="40"/>
      <c r="D278" s="21"/>
      <c r="E278" s="21"/>
      <c r="F278" s="47"/>
    </row>
    <row r="279" spans="3:6" s="13" customFormat="1" ht="12.75">
      <c r="C279" s="40"/>
      <c r="D279" s="21"/>
      <c r="E279" s="21"/>
      <c r="F279" s="47"/>
    </row>
    <row r="280" spans="3:6" s="13" customFormat="1" ht="12.75">
      <c r="C280" s="40"/>
      <c r="D280" s="21"/>
      <c r="E280" s="21"/>
      <c r="F280" s="47"/>
    </row>
    <row r="281" spans="3:6" s="13" customFormat="1" ht="12.75">
      <c r="C281" s="40"/>
      <c r="D281" s="21"/>
      <c r="E281" s="21"/>
      <c r="F281" s="47"/>
    </row>
    <row r="282" spans="3:6" s="13" customFormat="1" ht="12.75">
      <c r="C282" s="40"/>
      <c r="D282" s="21"/>
      <c r="E282" s="21"/>
      <c r="F282" s="47"/>
    </row>
    <row r="283" spans="3:6" s="13" customFormat="1" ht="12.75">
      <c r="C283" s="40"/>
      <c r="D283" s="21"/>
      <c r="E283" s="21"/>
      <c r="F283" s="47"/>
    </row>
    <row r="284" spans="3:6" s="13" customFormat="1" ht="12.75">
      <c r="C284" s="40"/>
      <c r="D284" s="21"/>
      <c r="E284" s="21"/>
      <c r="F284" s="47"/>
    </row>
    <row r="285" spans="3:6" s="13" customFormat="1" ht="12.75">
      <c r="C285" s="40"/>
      <c r="D285" s="21"/>
      <c r="E285" s="21"/>
      <c r="F285" s="47"/>
    </row>
    <row r="286" spans="3:6" s="13" customFormat="1" ht="12.75">
      <c r="C286" s="40"/>
      <c r="D286" s="21"/>
      <c r="E286" s="21"/>
      <c r="F286" s="47"/>
    </row>
    <row r="287" spans="3:6" s="13" customFormat="1" ht="12.75">
      <c r="C287" s="40"/>
      <c r="D287" s="21"/>
      <c r="E287" s="21"/>
      <c r="F287" s="47"/>
    </row>
    <row r="288" spans="3:6" s="13" customFormat="1" ht="12.75">
      <c r="C288" s="40"/>
      <c r="D288" s="21"/>
      <c r="E288" s="21"/>
      <c r="F288" s="47"/>
    </row>
    <row r="289" spans="3:6" s="13" customFormat="1" ht="12.75">
      <c r="C289" s="40"/>
      <c r="D289" s="21"/>
      <c r="E289" s="21"/>
      <c r="F289" s="47"/>
    </row>
    <row r="290" spans="3:6" s="13" customFormat="1" ht="12.75">
      <c r="C290" s="40"/>
      <c r="D290" s="21"/>
      <c r="E290" s="21"/>
      <c r="F290" s="47"/>
    </row>
    <row r="291" spans="3:6" s="13" customFormat="1" ht="12.75">
      <c r="C291" s="40"/>
      <c r="D291" s="21"/>
      <c r="E291" s="21"/>
      <c r="F291" s="47"/>
    </row>
    <row r="292" spans="3:6" s="13" customFormat="1" ht="12.75">
      <c r="C292" s="40"/>
      <c r="D292" s="21"/>
      <c r="E292" s="21"/>
      <c r="F292" s="47"/>
    </row>
    <row r="293" spans="3:6" s="13" customFormat="1" ht="12.75">
      <c r="C293" s="40"/>
      <c r="D293" s="21"/>
      <c r="E293" s="21"/>
      <c r="F293" s="47"/>
    </row>
    <row r="294" spans="3:6" s="13" customFormat="1" ht="12.75">
      <c r="C294" s="40"/>
      <c r="D294" s="21"/>
      <c r="E294" s="21"/>
      <c r="F294" s="47"/>
    </row>
    <row r="295" spans="3:6" s="13" customFormat="1" ht="12.75">
      <c r="C295" s="40"/>
      <c r="D295" s="21"/>
      <c r="E295" s="21"/>
      <c r="F295" s="47"/>
    </row>
    <row r="296" spans="3:6" s="13" customFormat="1" ht="12.75">
      <c r="C296" s="40"/>
      <c r="D296" s="21"/>
      <c r="E296" s="21"/>
      <c r="F296" s="47"/>
    </row>
    <row r="297" spans="3:6" ht="12.75">
      <c r="C297" s="43"/>
      <c r="F297" s="48"/>
    </row>
    <row r="298" spans="3:6" ht="12.75">
      <c r="C298" s="43"/>
      <c r="F298" s="48"/>
    </row>
    <row r="299" spans="3:6" ht="12.75">
      <c r="C299" s="43"/>
      <c r="F299" s="48"/>
    </row>
    <row r="300" spans="3:6" ht="12.75">
      <c r="C300" s="43"/>
      <c r="F300" s="48"/>
    </row>
    <row r="301" spans="3:6" ht="12.75">
      <c r="C301" s="43"/>
      <c r="F301" s="48"/>
    </row>
    <row r="302" spans="3:6" ht="12.75">
      <c r="C302" s="43"/>
      <c r="F302" s="48"/>
    </row>
    <row r="303" spans="3:6" ht="12.75">
      <c r="C303" s="43"/>
      <c r="F303" s="48"/>
    </row>
    <row r="304" spans="3:6" ht="12.75">
      <c r="C304" s="43"/>
      <c r="F304" s="48"/>
    </row>
    <row r="305" spans="3:6" ht="12.75">
      <c r="C305" s="43"/>
      <c r="F305" s="48"/>
    </row>
    <row r="306" spans="3:6" ht="12.75">
      <c r="C306" s="43"/>
      <c r="F306" s="48"/>
    </row>
    <row r="307" spans="3:6" ht="12.75">
      <c r="C307" s="43"/>
      <c r="F307" s="48"/>
    </row>
    <row r="308" spans="3:6" ht="12.75">
      <c r="C308" s="43"/>
      <c r="F308" s="48"/>
    </row>
    <row r="309" spans="3:6" ht="12.75">
      <c r="C309" s="43"/>
      <c r="F309" s="48"/>
    </row>
    <row r="310" spans="3:6" ht="12.75">
      <c r="C310" s="43"/>
      <c r="F310" s="48"/>
    </row>
    <row r="311" spans="3:6" ht="12.75">
      <c r="C311" s="43"/>
      <c r="F311" s="48"/>
    </row>
    <row r="312" spans="3:6" ht="12.75">
      <c r="C312" s="43"/>
      <c r="F312" s="48"/>
    </row>
    <row r="313" spans="3:6" ht="12.75">
      <c r="C313" s="43"/>
      <c r="F313" s="48"/>
    </row>
    <row r="314" spans="3:6" ht="12.75">
      <c r="C314" s="43"/>
      <c r="F314" s="48"/>
    </row>
    <row r="315" spans="3:6" ht="12.75">
      <c r="C315" s="43"/>
      <c r="F315" s="48"/>
    </row>
    <row r="316" spans="3:6" ht="12.75">
      <c r="C316" s="43"/>
      <c r="F316" s="48"/>
    </row>
    <row r="317" spans="3:6" ht="12.75">
      <c r="C317" s="43"/>
      <c r="F317" s="48"/>
    </row>
    <row r="318" spans="3:6" ht="12.75">
      <c r="C318" s="43"/>
      <c r="F318" s="48"/>
    </row>
    <row r="319" spans="3:6" ht="12.75">
      <c r="C319" s="43"/>
      <c r="F319" s="48"/>
    </row>
    <row r="320" spans="3:6" ht="12.75">
      <c r="C320" s="43"/>
      <c r="F320" s="48"/>
    </row>
    <row r="321" spans="3:6" ht="12.75">
      <c r="C321" s="43"/>
      <c r="F321" s="48"/>
    </row>
    <row r="322" spans="3:6" ht="12.75">
      <c r="C322" s="43"/>
      <c r="F322" s="48"/>
    </row>
    <row r="323" spans="3:6" ht="12.75">
      <c r="C323" s="43"/>
      <c r="F323" s="48"/>
    </row>
    <row r="324" spans="3:6" ht="12.75">
      <c r="C324" s="43"/>
      <c r="F324" s="48"/>
    </row>
    <row r="325" spans="3:6" ht="12.75">
      <c r="C325" s="43"/>
      <c r="F325" s="48"/>
    </row>
    <row r="326" spans="3:6" ht="12.75">
      <c r="C326" s="43"/>
      <c r="F326" s="48"/>
    </row>
    <row r="327" spans="3:6" ht="12.75">
      <c r="C327" s="43"/>
      <c r="F327" s="48"/>
    </row>
    <row r="328" spans="3:6" ht="12.75">
      <c r="C328" s="43"/>
      <c r="F328" s="48"/>
    </row>
    <row r="329" spans="3:6" ht="12.75">
      <c r="C329" s="43"/>
      <c r="F329" s="48"/>
    </row>
    <row r="330" spans="3:6" ht="12.75">
      <c r="C330" s="43"/>
      <c r="F330" s="48"/>
    </row>
    <row r="331" spans="3:6" ht="12.75">
      <c r="C331" s="43"/>
      <c r="F331" s="48"/>
    </row>
    <row r="332" spans="3:6" ht="12.75">
      <c r="C332" s="43"/>
      <c r="F332" s="48"/>
    </row>
    <row r="333" spans="3:6" ht="12.75">
      <c r="C333" s="43"/>
      <c r="F333" s="48"/>
    </row>
    <row r="334" spans="3:6" ht="12.75">
      <c r="C334" s="43"/>
      <c r="F334" s="48"/>
    </row>
    <row r="335" spans="3:6" ht="12.75">
      <c r="C335" s="43"/>
      <c r="F335" s="48"/>
    </row>
    <row r="336" spans="3:6" ht="12.75">
      <c r="C336" s="43"/>
      <c r="F336" s="48"/>
    </row>
    <row r="337" spans="3:6" ht="12.75">
      <c r="C337" s="43"/>
      <c r="F337" s="48"/>
    </row>
    <row r="338" spans="3:6" ht="12.75">
      <c r="C338" s="43"/>
      <c r="F338" s="48"/>
    </row>
    <row r="339" spans="3:6" ht="12.75">
      <c r="C339" s="43"/>
      <c r="F339" s="48"/>
    </row>
    <row r="340" spans="3:6" ht="12.75">
      <c r="C340" s="43"/>
      <c r="F340" s="48"/>
    </row>
    <row r="341" spans="3:6" ht="12.75">
      <c r="C341" s="43"/>
      <c r="F341" s="48"/>
    </row>
    <row r="342" spans="3:6" ht="12.75">
      <c r="C342" s="43"/>
      <c r="F342" s="48"/>
    </row>
    <row r="343" spans="3:6" ht="12.75">
      <c r="C343" s="43"/>
      <c r="F343" s="48"/>
    </row>
    <row r="344" spans="3:6" ht="12.75">
      <c r="C344" s="43"/>
      <c r="F344" s="48"/>
    </row>
    <row r="345" spans="3:6" ht="12.75">
      <c r="C345" s="43"/>
      <c r="F345" s="48"/>
    </row>
    <row r="346" spans="3:6" ht="12.75">
      <c r="C346" s="43"/>
      <c r="F346" s="48"/>
    </row>
    <row r="347" spans="3:6" ht="12.75">
      <c r="C347" s="43"/>
      <c r="F347" s="48"/>
    </row>
    <row r="348" spans="3:6" ht="12.75">
      <c r="C348" s="43"/>
      <c r="F348" s="48"/>
    </row>
    <row r="349" spans="3:6" ht="12.75">
      <c r="C349" s="43"/>
      <c r="F349" s="48"/>
    </row>
    <row r="350" spans="3:6" ht="12.75">
      <c r="C350" s="43"/>
      <c r="F350" s="48"/>
    </row>
    <row r="351" spans="3:6" ht="12.75">
      <c r="C351" s="43"/>
      <c r="F351" s="48"/>
    </row>
    <row r="352" spans="3:6" ht="12.75">
      <c r="C352" s="43"/>
      <c r="F352" s="48"/>
    </row>
    <row r="353" spans="3:6" ht="12.75">
      <c r="C353" s="43"/>
      <c r="F353" s="48"/>
    </row>
    <row r="354" spans="3:6" ht="12.75">
      <c r="C354" s="43"/>
      <c r="F354" s="48"/>
    </row>
    <row r="355" spans="3:6" ht="12.75">
      <c r="C355" s="43"/>
      <c r="F355" s="48"/>
    </row>
    <row r="356" spans="3:6" ht="12.75">
      <c r="C356" s="43"/>
      <c r="F356" s="48"/>
    </row>
    <row r="357" spans="3:6" ht="12.75">
      <c r="C357" s="43"/>
      <c r="F357" s="48"/>
    </row>
    <row r="358" spans="3:6" ht="12.75">
      <c r="C358" s="43"/>
      <c r="F358" s="48"/>
    </row>
    <row r="359" spans="3:6" ht="12.75">
      <c r="C359" s="43"/>
      <c r="F359" s="48"/>
    </row>
    <row r="360" spans="3:6" ht="12.75">
      <c r="C360" s="43"/>
      <c r="F360" s="48"/>
    </row>
    <row r="361" spans="3:6" ht="12.75">
      <c r="C361" s="43"/>
      <c r="F361" s="48"/>
    </row>
    <row r="362" spans="3:6" ht="12.75">
      <c r="C362" s="43"/>
      <c r="F362" s="48"/>
    </row>
    <row r="363" spans="3:6" ht="12.75">
      <c r="C363" s="43"/>
      <c r="F363" s="48"/>
    </row>
    <row r="364" spans="3:6" ht="12.75">
      <c r="C364" s="43"/>
      <c r="F364" s="48"/>
    </row>
    <row r="365" spans="3:6" ht="12.75">
      <c r="C365" s="43"/>
      <c r="F365" s="48"/>
    </row>
    <row r="366" spans="3:6" ht="12.75">
      <c r="C366" s="43"/>
      <c r="F366" s="48"/>
    </row>
    <row r="367" spans="3:6" ht="12.75">
      <c r="C367" s="43"/>
      <c r="F367" s="48"/>
    </row>
    <row r="368" spans="3:6" ht="12.75">
      <c r="C368" s="43"/>
      <c r="F368" s="48"/>
    </row>
    <row r="369" spans="3:6" ht="12.75">
      <c r="C369" s="43"/>
      <c r="F369" s="48"/>
    </row>
    <row r="370" spans="3:6" ht="12.75">
      <c r="C370" s="43"/>
      <c r="F370" s="48"/>
    </row>
    <row r="371" spans="3:6" ht="12.75">
      <c r="C371" s="43"/>
      <c r="F371" s="48"/>
    </row>
    <row r="372" spans="3:6" ht="12.75">
      <c r="C372" s="43"/>
      <c r="F372" s="48"/>
    </row>
    <row r="373" spans="3:6" ht="12.75">
      <c r="C373" s="43"/>
      <c r="F373" s="48"/>
    </row>
    <row r="374" spans="3:6" ht="12.75">
      <c r="C374" s="43"/>
      <c r="F374" s="48"/>
    </row>
    <row r="375" spans="3:6" ht="12.75">
      <c r="C375" s="43"/>
      <c r="F375" s="48"/>
    </row>
    <row r="376" spans="3:6" ht="12.75">
      <c r="C376" s="43"/>
      <c r="F376" s="48"/>
    </row>
    <row r="377" spans="3:6" ht="12.75">
      <c r="C377" s="43"/>
      <c r="F377" s="48"/>
    </row>
    <row r="378" spans="3:6" ht="12.75">
      <c r="C378" s="43"/>
      <c r="F378" s="48"/>
    </row>
    <row r="379" spans="3:6" ht="12.75">
      <c r="C379" s="43"/>
      <c r="F379" s="48"/>
    </row>
    <row r="380" spans="3:6" ht="12.75">
      <c r="C380" s="43"/>
      <c r="F380" s="48"/>
    </row>
    <row r="381" spans="3:6" ht="12.75">
      <c r="C381" s="43"/>
      <c r="F381" s="48"/>
    </row>
    <row r="382" spans="3:6" ht="12.75">
      <c r="C382" s="43"/>
      <c r="F382" s="48"/>
    </row>
    <row r="383" spans="3:6" ht="12.75">
      <c r="C383" s="43"/>
      <c r="F383" s="48"/>
    </row>
    <row r="384" spans="3:6" ht="12.75">
      <c r="C384" s="43"/>
      <c r="F384" s="48"/>
    </row>
    <row r="385" spans="3:6" ht="12.75">
      <c r="C385" s="43"/>
      <c r="F385" s="48"/>
    </row>
    <row r="386" spans="3:6" ht="12.75">
      <c r="C386" s="43"/>
      <c r="F386" s="48"/>
    </row>
    <row r="387" spans="3:6" ht="12.75">
      <c r="C387" s="43"/>
      <c r="F387" s="48"/>
    </row>
    <row r="388" spans="3:6" ht="12.75">
      <c r="C388" s="43"/>
      <c r="F388" s="48"/>
    </row>
    <row r="389" spans="3:6" ht="12.75">
      <c r="C389" s="43"/>
      <c r="F389" s="48"/>
    </row>
    <row r="390" spans="3:6" ht="12.75">
      <c r="C390" s="43"/>
      <c r="F390" s="48"/>
    </row>
    <row r="391" spans="3:6" ht="12.75">
      <c r="C391" s="43"/>
      <c r="F391" s="48"/>
    </row>
    <row r="392" spans="3:6" ht="12.75">
      <c r="C392" s="43"/>
      <c r="F392" s="48"/>
    </row>
    <row r="393" spans="3:6" ht="12.75">
      <c r="C393" s="43"/>
      <c r="F393" s="48"/>
    </row>
    <row r="394" spans="3:6" ht="12.75">
      <c r="C394" s="43"/>
      <c r="F394" s="48"/>
    </row>
    <row r="395" spans="3:6" ht="12.75">
      <c r="C395" s="43"/>
      <c r="F395" s="48"/>
    </row>
    <row r="396" spans="3:6" ht="12.75">
      <c r="C396" s="43"/>
      <c r="F396" s="48"/>
    </row>
    <row r="397" spans="3:6" ht="12.75">
      <c r="C397" s="43"/>
      <c r="F397" s="48"/>
    </row>
    <row r="398" spans="3:6" ht="12.75">
      <c r="C398" s="43"/>
      <c r="F398" s="48"/>
    </row>
    <row r="399" spans="3:6" ht="12.75">
      <c r="C399" s="43"/>
      <c r="F399" s="48"/>
    </row>
    <row r="400" spans="3:6" ht="12.75">
      <c r="C400" s="43"/>
      <c r="F400" s="48"/>
    </row>
    <row r="401" spans="3:6" ht="12.75">
      <c r="C401" s="43"/>
      <c r="F401" s="48"/>
    </row>
    <row r="402" spans="3:6" ht="12.75">
      <c r="C402" s="43"/>
      <c r="F402" s="48"/>
    </row>
    <row r="403" spans="3:6" ht="12.75">
      <c r="C403" s="43"/>
      <c r="F403" s="48"/>
    </row>
    <row r="404" spans="3:6" ht="12.75">
      <c r="C404" s="43"/>
      <c r="F404" s="48"/>
    </row>
    <row r="405" spans="3:6" ht="12.75">
      <c r="C405" s="43"/>
      <c r="F405" s="48"/>
    </row>
    <row r="406" spans="3:6" ht="12.75">
      <c r="C406" s="43"/>
      <c r="F406" s="48"/>
    </row>
    <row r="407" spans="3:6" ht="12.75">
      <c r="C407" s="43"/>
      <c r="F407" s="48"/>
    </row>
    <row r="408" spans="3:6" ht="12.75">
      <c r="C408" s="43"/>
      <c r="F408" s="48"/>
    </row>
    <row r="409" spans="3:6" ht="12.75">
      <c r="C409" s="43"/>
      <c r="F409" s="48"/>
    </row>
    <row r="410" spans="3:6" ht="12.75">
      <c r="C410" s="43"/>
      <c r="F410" s="48"/>
    </row>
    <row r="411" spans="3:6" ht="12.75">
      <c r="C411" s="43"/>
      <c r="F411" s="48"/>
    </row>
    <row r="412" spans="3:6" ht="12.75">
      <c r="C412" s="43"/>
      <c r="F412" s="48"/>
    </row>
    <row r="413" spans="3:6" ht="12.75">
      <c r="C413" s="43"/>
      <c r="F413" s="48"/>
    </row>
    <row r="414" spans="3:6" ht="12.75">
      <c r="C414" s="43"/>
      <c r="F414" s="48"/>
    </row>
    <row r="415" spans="3:6" ht="12.75">
      <c r="C415" s="43"/>
      <c r="F415" s="48"/>
    </row>
    <row r="416" spans="3:6" ht="12.75">
      <c r="C416" s="43"/>
      <c r="F416" s="48"/>
    </row>
    <row r="417" spans="3:6" ht="12.75">
      <c r="C417" s="43"/>
      <c r="F417" s="48"/>
    </row>
    <row r="418" spans="3:6" ht="12.75">
      <c r="C418" s="43"/>
      <c r="F418" s="48"/>
    </row>
    <row r="419" spans="3:6" ht="12.75">
      <c r="C419" s="43"/>
      <c r="F419" s="48"/>
    </row>
    <row r="420" spans="3:6" ht="12.75">
      <c r="C420" s="43"/>
      <c r="F420" s="48"/>
    </row>
    <row r="421" spans="3:6" ht="12.75">
      <c r="C421" s="43"/>
      <c r="F421" s="48"/>
    </row>
    <row r="422" spans="3:6" ht="12.75">
      <c r="C422" s="43"/>
      <c r="F422" s="48"/>
    </row>
    <row r="423" spans="3:6" ht="12.75">
      <c r="C423" s="43"/>
      <c r="F423" s="48"/>
    </row>
    <row r="424" spans="3:6" ht="12.75">
      <c r="C424" s="43"/>
      <c r="F424" s="48"/>
    </row>
    <row r="425" spans="3:6" ht="12.75">
      <c r="C425" s="43"/>
      <c r="F425" s="48"/>
    </row>
    <row r="426" spans="3:6" ht="12.75">
      <c r="C426" s="43"/>
      <c r="F426" s="48"/>
    </row>
    <row r="427" spans="3:6" ht="12.75">
      <c r="C427" s="43"/>
      <c r="F427" s="48"/>
    </row>
    <row r="428" spans="3:6" ht="12.75">
      <c r="C428" s="43"/>
      <c r="F428" s="48"/>
    </row>
    <row r="429" spans="3:6" ht="12.75">
      <c r="C429" s="43"/>
      <c r="F429" s="48"/>
    </row>
    <row r="430" spans="3:6" ht="12.75">
      <c r="C430" s="43"/>
      <c r="F430" s="48"/>
    </row>
    <row r="431" spans="3:6" ht="12.75">
      <c r="C431" s="43"/>
      <c r="F431" s="48"/>
    </row>
    <row r="432" spans="3:6" ht="12.75">
      <c r="C432" s="43"/>
      <c r="F432" s="48"/>
    </row>
    <row r="433" spans="3:6" ht="12.75">
      <c r="C433" s="43"/>
      <c r="F433" s="48"/>
    </row>
    <row r="434" spans="3:6" ht="12.75">
      <c r="C434" s="43"/>
      <c r="F434" s="48"/>
    </row>
    <row r="435" spans="3:6" ht="12.75">
      <c r="C435" s="43"/>
      <c r="F435" s="48"/>
    </row>
    <row r="436" spans="3:6" ht="12.75">
      <c r="C436" s="43"/>
      <c r="F436" s="48"/>
    </row>
    <row r="437" spans="3:6" ht="12.75">
      <c r="C437" s="43"/>
      <c r="F437" s="48"/>
    </row>
    <row r="438" spans="3:6" ht="12.75">
      <c r="C438" s="43"/>
      <c r="F438" s="48"/>
    </row>
    <row r="439" spans="3:6" ht="12.75">
      <c r="C439" s="43"/>
      <c r="F439" s="48"/>
    </row>
    <row r="440" spans="3:6" ht="12.75">
      <c r="C440" s="43"/>
      <c r="F440" s="48"/>
    </row>
    <row r="441" spans="3:6" ht="12.75">
      <c r="C441" s="43"/>
      <c r="F441" s="48"/>
    </row>
    <row r="442" spans="3:6" ht="12.75">
      <c r="C442" s="43"/>
      <c r="F442" s="48"/>
    </row>
    <row r="443" spans="3:6" ht="12.75">
      <c r="C443" s="43"/>
      <c r="F443" s="48"/>
    </row>
    <row r="444" spans="3:6" ht="12.75">
      <c r="C444" s="43"/>
      <c r="F444" s="48"/>
    </row>
    <row r="445" spans="3:6" ht="12.75">
      <c r="C445" s="43"/>
      <c r="F445" s="48"/>
    </row>
    <row r="446" spans="3:6" ht="12.75">
      <c r="C446" s="43"/>
      <c r="F446" s="48"/>
    </row>
    <row r="447" spans="3:6" ht="12.75">
      <c r="C447" s="43"/>
      <c r="F447" s="48"/>
    </row>
    <row r="448" spans="3:6" ht="12.75">
      <c r="C448" s="43"/>
      <c r="F448" s="48"/>
    </row>
    <row r="449" spans="3:6" ht="12.75">
      <c r="C449" s="43"/>
      <c r="F449" s="48"/>
    </row>
    <row r="450" spans="3:6" ht="12.75">
      <c r="C450" s="43"/>
      <c r="F450" s="48"/>
    </row>
    <row r="451" spans="3:6" ht="12.75">
      <c r="C451" s="43"/>
      <c r="F451" s="48"/>
    </row>
    <row r="452" spans="3:6" ht="12.75">
      <c r="C452" s="43"/>
      <c r="F452" s="48"/>
    </row>
    <row r="453" spans="3:6" ht="12.75">
      <c r="C453" s="43"/>
      <c r="F453" s="48"/>
    </row>
    <row r="454" spans="3:6" ht="12.75">
      <c r="C454" s="43"/>
      <c r="F454" s="48"/>
    </row>
    <row r="455" spans="3:6" ht="12.75">
      <c r="C455" s="43"/>
      <c r="F455" s="48"/>
    </row>
    <row r="456" spans="3:6" ht="12.75">
      <c r="C456" s="43"/>
      <c r="F456" s="48"/>
    </row>
    <row r="457" spans="3:6" ht="12.75">
      <c r="C457" s="43"/>
      <c r="F457" s="48"/>
    </row>
    <row r="458" spans="3:6" ht="12.75">
      <c r="C458" s="43"/>
      <c r="F458" s="48"/>
    </row>
    <row r="459" spans="3:6" ht="12.75">
      <c r="C459" s="43"/>
      <c r="F459" s="48"/>
    </row>
    <row r="460" spans="3:6" ht="12.75">
      <c r="C460" s="43"/>
      <c r="F460" s="48"/>
    </row>
    <row r="461" spans="3:6" ht="12.75">
      <c r="C461" s="43"/>
      <c r="F461" s="48"/>
    </row>
    <row r="462" spans="3:6" ht="12.75">
      <c r="C462" s="43"/>
      <c r="F462" s="48"/>
    </row>
    <row r="463" spans="3:6" ht="12.75">
      <c r="C463" s="43"/>
      <c r="F463" s="48"/>
    </row>
    <row r="464" spans="3:6" ht="12.75">
      <c r="C464" s="43"/>
      <c r="F464" s="48"/>
    </row>
    <row r="465" spans="3:6" ht="12.75">
      <c r="C465" s="43"/>
      <c r="F465" s="48"/>
    </row>
    <row r="466" spans="3:6" ht="12.75">
      <c r="C466" s="43"/>
      <c r="F466" s="48"/>
    </row>
    <row r="467" spans="3:6" ht="12.75">
      <c r="C467" s="43"/>
      <c r="F467" s="48"/>
    </row>
    <row r="468" spans="3:6" ht="12.75">
      <c r="C468" s="43"/>
      <c r="F468" s="48"/>
    </row>
    <row r="469" spans="3:6" ht="12.75">
      <c r="C469" s="43"/>
      <c r="F469" s="48"/>
    </row>
    <row r="470" spans="3:6" ht="12.75">
      <c r="C470" s="43"/>
      <c r="F470" s="48"/>
    </row>
    <row r="471" spans="3:6" ht="12.75">
      <c r="C471" s="43"/>
      <c r="F471" s="48"/>
    </row>
    <row r="472" spans="3:6" ht="12.75">
      <c r="C472" s="43"/>
      <c r="F472" s="48"/>
    </row>
    <row r="473" spans="3:6" ht="12.75">
      <c r="C473" s="43"/>
      <c r="F473" s="48"/>
    </row>
    <row r="474" spans="3:6" ht="12.75">
      <c r="C474" s="43"/>
      <c r="F474" s="48"/>
    </row>
    <row r="475" spans="3:6" ht="12.75">
      <c r="C475" s="43"/>
      <c r="F475" s="48"/>
    </row>
    <row r="476" spans="3:6" ht="12.75">
      <c r="C476" s="43"/>
      <c r="F476" s="48"/>
    </row>
    <row r="477" spans="3:6" ht="12.75">
      <c r="C477" s="43"/>
      <c r="F477" s="48"/>
    </row>
    <row r="478" spans="3:6" ht="12.75">
      <c r="C478" s="43"/>
      <c r="F478" s="48"/>
    </row>
    <row r="479" spans="3:6" ht="12.75">
      <c r="C479" s="43"/>
      <c r="F479" s="48"/>
    </row>
    <row r="480" spans="3:6" ht="12.75">
      <c r="C480" s="43"/>
      <c r="F480" s="48"/>
    </row>
    <row r="481" spans="3:6" ht="12.75">
      <c r="C481" s="43"/>
      <c r="F481" s="48"/>
    </row>
    <row r="482" spans="3:6" ht="12.75">
      <c r="C482" s="43"/>
      <c r="F482" s="48"/>
    </row>
    <row r="483" spans="3:6" ht="12.75">
      <c r="C483" s="43"/>
      <c r="F483" s="48"/>
    </row>
    <row r="484" spans="3:6" ht="12.75">
      <c r="C484" s="43"/>
      <c r="F484" s="48"/>
    </row>
    <row r="485" spans="3:6" ht="12.75">
      <c r="C485" s="43"/>
      <c r="F485" s="48"/>
    </row>
    <row r="486" spans="3:6" ht="12.75">
      <c r="C486" s="43"/>
      <c r="F486" s="48"/>
    </row>
    <row r="487" spans="3:6" ht="12.75">
      <c r="C487" s="43"/>
      <c r="F487" s="48"/>
    </row>
    <row r="488" spans="3:6" ht="12.75">
      <c r="C488" s="43"/>
      <c r="F488" s="48"/>
    </row>
    <row r="489" spans="3:6" ht="12.75">
      <c r="C489" s="43"/>
      <c r="F489" s="48"/>
    </row>
    <row r="490" spans="3:6" ht="12.75">
      <c r="C490" s="43"/>
      <c r="F490" s="48"/>
    </row>
    <row r="491" spans="3:6" ht="12.75">
      <c r="C491" s="43"/>
      <c r="F491" s="48"/>
    </row>
    <row r="492" spans="3:6" ht="12.75">
      <c r="C492" s="43"/>
      <c r="F492" s="48"/>
    </row>
    <row r="493" spans="3:6" ht="12.75">
      <c r="C493" s="43"/>
      <c r="F493" s="48"/>
    </row>
    <row r="494" spans="3:6" ht="12.75">
      <c r="C494" s="43"/>
      <c r="F494" s="48"/>
    </row>
    <row r="495" spans="3:6" ht="12.75">
      <c r="C495" s="43"/>
      <c r="F495" s="48"/>
    </row>
    <row r="496" spans="3:6" ht="12.75">
      <c r="C496" s="43"/>
      <c r="F496" s="48"/>
    </row>
    <row r="497" spans="3:6" ht="12.75">
      <c r="C497" s="43"/>
      <c r="F497" s="48"/>
    </row>
  </sheetData>
  <sheetProtection/>
  <mergeCells count="2">
    <mergeCell ref="A1:F1"/>
    <mergeCell ref="A3:F3"/>
  </mergeCells>
  <printOptions/>
  <pageMargins left="0.2362204724409449" right="0.2362204724409449" top="0.15748031496062992" bottom="0.1968503937007874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K15"/>
  <sheetViews>
    <sheetView tabSelected="1" zoomScalePageLayoutView="0" workbookViewId="0" topLeftCell="C1">
      <selection activeCell="K12" sqref="K12"/>
    </sheetView>
  </sheetViews>
  <sheetFormatPr defaultColWidth="9.140625" defaultRowHeight="12.75"/>
  <cols>
    <col min="1" max="1" width="25.7109375" style="0" customWidth="1"/>
    <col min="2" max="2" width="38.140625" style="0" bestFit="1" customWidth="1"/>
    <col min="3" max="3" width="61.28125" style="0" bestFit="1" customWidth="1"/>
    <col min="4" max="4" width="21.421875" style="0" bestFit="1" customWidth="1"/>
    <col min="5" max="5" width="12.8515625" style="0" bestFit="1" customWidth="1"/>
    <col min="6" max="6" width="13.28125" style="0" customWidth="1"/>
    <col min="7" max="7" width="4.28125" style="0" customWidth="1"/>
    <col min="8" max="8" width="12.8515625" style="0" bestFit="1" customWidth="1"/>
    <col min="11" max="11" width="23.8515625" style="0" customWidth="1"/>
  </cols>
  <sheetData>
    <row r="1" spans="1:5" ht="12.75">
      <c r="A1" s="292" t="s">
        <v>291</v>
      </c>
      <c r="B1" s="292"/>
      <c r="C1" s="292"/>
      <c r="D1" s="292"/>
      <c r="E1" s="292"/>
    </row>
    <row r="2" spans="1:5" s="50" customFormat="1" ht="32.25" customHeight="1">
      <c r="A2" s="57" t="s">
        <v>212</v>
      </c>
      <c r="B2" s="57" t="s">
        <v>213</v>
      </c>
      <c r="C2" s="57" t="s">
        <v>214</v>
      </c>
      <c r="D2" s="57" t="s">
        <v>218</v>
      </c>
      <c r="E2" s="57" t="s">
        <v>211</v>
      </c>
    </row>
    <row r="3" spans="1:6" ht="12.75">
      <c r="A3" s="91" t="s">
        <v>11</v>
      </c>
      <c r="B3" s="91" t="s">
        <v>4</v>
      </c>
      <c r="C3" s="51" t="s">
        <v>292</v>
      </c>
      <c r="D3" s="51"/>
      <c r="E3" s="129">
        <v>16000</v>
      </c>
      <c r="F3" s="52"/>
    </row>
    <row r="4" spans="1:5" s="53" customFormat="1" ht="12.75">
      <c r="A4" s="92"/>
      <c r="B4" s="93"/>
      <c r="E4" s="54"/>
    </row>
    <row r="6" spans="1:5" ht="12.75">
      <c r="A6" s="91" t="s">
        <v>27</v>
      </c>
      <c r="B6" s="91" t="s">
        <v>101</v>
      </c>
      <c r="C6" t="s">
        <v>278</v>
      </c>
      <c r="E6" s="165">
        <v>16940</v>
      </c>
    </row>
    <row r="7" ht="12.75">
      <c r="E7" s="165"/>
    </row>
    <row r="8" spans="1:10" ht="12.75">
      <c r="A8" s="91" t="s">
        <v>27</v>
      </c>
      <c r="B8" s="91" t="s">
        <v>101</v>
      </c>
      <c r="C8" s="51" t="s">
        <v>301</v>
      </c>
      <c r="E8" s="165"/>
      <c r="H8" t="s">
        <v>305</v>
      </c>
      <c r="I8" s="287">
        <v>0.03</v>
      </c>
      <c r="J8" s="287">
        <v>0.04</v>
      </c>
    </row>
    <row r="9" spans="3:11" ht="52.5">
      <c r="C9" t="s">
        <v>299</v>
      </c>
      <c r="D9" t="s">
        <v>298</v>
      </c>
      <c r="E9" s="165">
        <v>1640.625</v>
      </c>
      <c r="H9" s="288">
        <v>54687.5</v>
      </c>
      <c r="I9" s="285">
        <f>H9*3/100</f>
        <v>1640.625</v>
      </c>
      <c r="J9" s="285">
        <v>1640.625</v>
      </c>
      <c r="K9" s="89" t="s">
        <v>307</v>
      </c>
    </row>
    <row r="10" spans="3:10" ht="12.75">
      <c r="C10" t="s">
        <v>304</v>
      </c>
      <c r="D10" t="s">
        <v>298</v>
      </c>
      <c r="E10" s="165">
        <v>2103.75</v>
      </c>
      <c r="H10" s="289">
        <v>70125</v>
      </c>
      <c r="I10" s="285">
        <f>H10*3/100</f>
        <v>2103.75</v>
      </c>
      <c r="J10" s="286">
        <f>H10*4/100</f>
        <v>2805</v>
      </c>
    </row>
    <row r="11" spans="3:10" ht="12.75">
      <c r="C11" t="s">
        <v>304</v>
      </c>
      <c r="D11" t="s">
        <v>300</v>
      </c>
      <c r="E11" s="165">
        <v>815.625</v>
      </c>
      <c r="H11" s="289">
        <v>27187.5</v>
      </c>
      <c r="I11" s="285">
        <f>H11*3/100</f>
        <v>815.625</v>
      </c>
      <c r="J11" s="286">
        <f>H11*4/100</f>
        <v>1087.5</v>
      </c>
    </row>
    <row r="12" spans="3:10" ht="26.25">
      <c r="C12" s="50" t="s">
        <v>302</v>
      </c>
      <c r="D12" t="s">
        <v>298</v>
      </c>
      <c r="E12" s="165">
        <v>832.5</v>
      </c>
      <c r="F12" t="s">
        <v>303</v>
      </c>
      <c r="H12" s="286">
        <v>27750</v>
      </c>
      <c r="I12" s="285">
        <f>H12*3/100</f>
        <v>832.5</v>
      </c>
      <c r="J12" s="286">
        <f>H12*4/100</f>
        <v>1110</v>
      </c>
    </row>
    <row r="13" spans="9:10" ht="12.75">
      <c r="I13" s="284">
        <f>I9+I10+I11+I12</f>
        <v>5392.5</v>
      </c>
      <c r="J13" s="284">
        <f>J9+J10+J11+J12</f>
        <v>6643.125</v>
      </c>
    </row>
    <row r="14" spans="10:11" ht="12.75">
      <c r="J14" t="s">
        <v>306</v>
      </c>
      <c r="K14" s="283">
        <f>J13-I13</f>
        <v>1250.625</v>
      </c>
    </row>
    <row r="15" spans="3:5" ht="12.75">
      <c r="C15" s="53" t="s">
        <v>261</v>
      </c>
      <c r="D15" s="53"/>
      <c r="E15" s="54">
        <f>SUM(E3:E14)</f>
        <v>38332.5</v>
      </c>
    </row>
  </sheetData>
  <sheetProtection/>
  <mergeCells count="1">
    <mergeCell ref="A1:E1"/>
  </mergeCells>
  <printOptions gridLines="1"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6"/>
  </sheetPr>
  <dimension ref="A1:BS249"/>
  <sheetViews>
    <sheetView workbookViewId="0" topLeftCell="A65">
      <selection activeCell="F84" sqref="F84"/>
    </sheetView>
  </sheetViews>
  <sheetFormatPr defaultColWidth="9.140625" defaultRowHeight="12.75"/>
  <cols>
    <col min="1" max="1" width="13.00390625" style="1" customWidth="1"/>
    <col min="2" max="2" width="45.7109375" style="1" customWidth="1"/>
    <col min="3" max="3" width="15.28125" style="3" customWidth="1"/>
    <col min="4" max="4" width="14.28125" style="3" customWidth="1"/>
    <col min="5" max="6" width="15.28125" style="3" customWidth="1"/>
    <col min="7" max="7" width="21.57421875" style="8" customWidth="1"/>
    <col min="8" max="16384" width="9.140625" style="1" customWidth="1"/>
  </cols>
  <sheetData>
    <row r="1" spans="1:6" s="44" customFormat="1" ht="18" customHeight="1">
      <c r="A1" s="290" t="s">
        <v>192</v>
      </c>
      <c r="B1" s="290"/>
      <c r="C1" s="290"/>
      <c r="D1" s="290"/>
      <c r="E1" s="290"/>
      <c r="F1" s="290"/>
    </row>
    <row r="2" spans="1:6" s="44" customFormat="1" ht="18" customHeight="1">
      <c r="A2" s="140"/>
      <c r="B2" s="140"/>
      <c r="C2" s="140"/>
      <c r="D2" s="140"/>
      <c r="E2" s="140"/>
      <c r="F2" s="140"/>
    </row>
    <row r="3" spans="1:6" s="45" customFormat="1" ht="18" customHeight="1">
      <c r="A3" s="293"/>
      <c r="B3" s="294"/>
      <c r="C3" s="294"/>
      <c r="D3" s="46"/>
      <c r="E3" s="46"/>
      <c r="F3" s="46"/>
    </row>
    <row r="4" spans="1:6" s="45" customFormat="1" ht="23.25" customHeight="1" thickBot="1">
      <c r="A4" s="291" t="s">
        <v>289</v>
      </c>
      <c r="B4" s="291"/>
      <c r="C4" s="291"/>
      <c r="D4" s="291"/>
      <c r="E4" s="291"/>
      <c r="F4" s="291"/>
    </row>
    <row r="5" spans="1:6" s="34" customFormat="1" ht="40.5" customHeight="1">
      <c r="A5" s="33" t="s">
        <v>8</v>
      </c>
      <c r="B5" s="85" t="s">
        <v>7</v>
      </c>
      <c r="C5" s="189" t="s">
        <v>272</v>
      </c>
      <c r="D5" s="229" t="s">
        <v>6</v>
      </c>
      <c r="E5" s="105" t="s">
        <v>248</v>
      </c>
      <c r="F5" s="169" t="s">
        <v>293</v>
      </c>
    </row>
    <row r="6" spans="1:6" s="27" customFormat="1" ht="7.5" customHeight="1">
      <c r="A6" s="26"/>
      <c r="B6" s="61"/>
      <c r="C6" s="190"/>
      <c r="D6" s="230"/>
      <c r="E6" s="106"/>
      <c r="F6" s="170"/>
    </row>
    <row r="7" spans="1:6" s="32" customFormat="1" ht="21.75" customHeight="1">
      <c r="A7" s="31" t="s">
        <v>46</v>
      </c>
      <c r="B7" s="62" t="s">
        <v>47</v>
      </c>
      <c r="C7" s="231"/>
      <c r="D7" s="232"/>
      <c r="E7" s="191"/>
      <c r="F7" s="171"/>
    </row>
    <row r="8" spans="1:7" ht="15" customHeight="1">
      <c r="A8" s="24" t="s">
        <v>63</v>
      </c>
      <c r="B8" s="63" t="s">
        <v>5</v>
      </c>
      <c r="C8" s="233"/>
      <c r="D8" s="234"/>
      <c r="E8" s="107"/>
      <c r="F8" s="172"/>
      <c r="G8" s="1"/>
    </row>
    <row r="9" spans="1:6" s="5" customFormat="1" ht="15" customHeight="1">
      <c r="A9" s="28" t="s">
        <v>48</v>
      </c>
      <c r="B9" s="64" t="s">
        <v>121</v>
      </c>
      <c r="C9" s="199"/>
      <c r="D9" s="235"/>
      <c r="E9" s="192"/>
      <c r="F9" s="173"/>
    </row>
    <row r="10" spans="1:6" s="36" customFormat="1" ht="15" customHeight="1">
      <c r="A10" s="35" t="s">
        <v>64</v>
      </c>
      <c r="B10" s="65" t="s">
        <v>122</v>
      </c>
      <c r="C10" s="193"/>
      <c r="D10" s="236"/>
      <c r="E10" s="96"/>
      <c r="F10" s="174"/>
    </row>
    <row r="11" spans="1:7" ht="13.5" customHeight="1">
      <c r="A11" s="22" t="s">
        <v>49</v>
      </c>
      <c r="B11" s="66" t="s">
        <v>124</v>
      </c>
      <c r="C11" s="194">
        <v>2540</v>
      </c>
      <c r="D11" s="237">
        <v>251.36</v>
      </c>
      <c r="E11" s="94">
        <v>2791.36</v>
      </c>
      <c r="F11" s="175">
        <f>'Spese in previsione'!F4</f>
        <v>2792</v>
      </c>
      <c r="G11" s="1"/>
    </row>
    <row r="12" spans="1:7" ht="13.5" customHeight="1">
      <c r="A12" s="22" t="s">
        <v>50</v>
      </c>
      <c r="B12" s="66" t="s">
        <v>125</v>
      </c>
      <c r="C12" s="194">
        <v>0</v>
      </c>
      <c r="D12" s="237">
        <v>0</v>
      </c>
      <c r="E12" s="94">
        <v>0</v>
      </c>
      <c r="F12" s="175">
        <v>0</v>
      </c>
      <c r="G12" s="1"/>
    </row>
    <row r="13" spans="1:7" ht="15" customHeight="1">
      <c r="A13" s="10"/>
      <c r="B13" s="73" t="s">
        <v>123</v>
      </c>
      <c r="C13" s="238">
        <v>2540</v>
      </c>
      <c r="D13" s="239">
        <v>251.36</v>
      </c>
      <c r="E13" s="95">
        <v>2791.36</v>
      </c>
      <c r="F13" s="176">
        <f>SUM(F11:F12)</f>
        <v>2792</v>
      </c>
      <c r="G13" s="1"/>
    </row>
    <row r="14" spans="1:7" ht="15" customHeight="1">
      <c r="A14" s="15" t="s">
        <v>51</v>
      </c>
      <c r="B14" s="68" t="s">
        <v>68</v>
      </c>
      <c r="C14" s="195"/>
      <c r="D14" s="240"/>
      <c r="E14" s="97"/>
      <c r="F14" s="177"/>
      <c r="G14" s="1"/>
    </row>
    <row r="15" spans="1:7" ht="12.75">
      <c r="A15" s="22" t="s">
        <v>52</v>
      </c>
      <c r="B15" s="66" t="s">
        <v>126</v>
      </c>
      <c r="C15" s="196">
        <v>8000</v>
      </c>
      <c r="D15" s="241">
        <v>0</v>
      </c>
      <c r="E15" s="98">
        <v>8000</v>
      </c>
      <c r="F15" s="178">
        <f>'Spese in previsione'!G8</f>
        <v>9000</v>
      </c>
      <c r="G15" s="1"/>
    </row>
    <row r="16" spans="1:7" ht="12.75">
      <c r="A16" s="22" t="s">
        <v>53</v>
      </c>
      <c r="B16" s="66" t="s">
        <v>127</v>
      </c>
      <c r="C16" s="194">
        <v>0</v>
      </c>
      <c r="D16" s="237">
        <v>0</v>
      </c>
      <c r="E16" s="94">
        <v>0</v>
      </c>
      <c r="F16" s="175">
        <v>0</v>
      </c>
      <c r="G16" s="1"/>
    </row>
    <row r="17" spans="1:6" s="116" customFormat="1" ht="12.75">
      <c r="A17" s="115" t="s">
        <v>54</v>
      </c>
      <c r="B17" s="66" t="s">
        <v>244</v>
      </c>
      <c r="C17" s="194">
        <v>20952.5</v>
      </c>
      <c r="D17" s="237">
        <v>5195</v>
      </c>
      <c r="E17" s="94">
        <v>26147.5</v>
      </c>
      <c r="F17" s="175">
        <f>'Spese in previsione'!G16</f>
        <v>26397.5</v>
      </c>
    </row>
    <row r="18" spans="1:6" s="116" customFormat="1" ht="13.5" customHeight="1">
      <c r="A18" s="115" t="s">
        <v>243</v>
      </c>
      <c r="B18" s="66" t="s">
        <v>128</v>
      </c>
      <c r="C18" s="278">
        <v>0</v>
      </c>
      <c r="D18" s="242">
        <v>0</v>
      </c>
      <c r="E18" s="94">
        <v>0</v>
      </c>
      <c r="F18" s="260">
        <v>0</v>
      </c>
    </row>
    <row r="19" spans="1:7" ht="15" customHeight="1">
      <c r="A19" s="11"/>
      <c r="B19" s="70" t="s">
        <v>185</v>
      </c>
      <c r="C19" s="238">
        <v>28952.5</v>
      </c>
      <c r="D19" s="239">
        <v>5195</v>
      </c>
      <c r="E19" s="95">
        <v>34147.5</v>
      </c>
      <c r="F19" s="176">
        <f>SUM(F15:F18)</f>
        <v>35397.5</v>
      </c>
      <c r="G19" s="1"/>
    </row>
    <row r="20" spans="1:7" ht="15" customHeight="1">
      <c r="A20" s="15" t="s">
        <v>55</v>
      </c>
      <c r="B20" s="68" t="s">
        <v>129</v>
      </c>
      <c r="C20" s="195"/>
      <c r="D20" s="240"/>
      <c r="E20" s="97"/>
      <c r="F20" s="177"/>
      <c r="G20" s="1"/>
    </row>
    <row r="21" spans="1:7" ht="13.5" customHeight="1">
      <c r="A21" s="22" t="s">
        <v>56</v>
      </c>
      <c r="B21" s="69" t="s">
        <v>130</v>
      </c>
      <c r="C21" s="243"/>
      <c r="D21" s="237"/>
      <c r="E21" s="99"/>
      <c r="F21" s="179"/>
      <c r="G21" s="1"/>
    </row>
    <row r="22" spans="1:7" ht="12.75">
      <c r="A22" s="22" t="s">
        <v>57</v>
      </c>
      <c r="B22" s="66" t="s">
        <v>69</v>
      </c>
      <c r="C22" s="197">
        <v>0</v>
      </c>
      <c r="D22" s="244">
        <v>0</v>
      </c>
      <c r="E22" s="245">
        <v>0</v>
      </c>
      <c r="F22" s="180">
        <v>0</v>
      </c>
      <c r="G22" s="1"/>
    </row>
    <row r="23" spans="1:6" s="4" customFormat="1" ht="12" customHeight="1">
      <c r="A23" s="16" t="s">
        <v>58</v>
      </c>
      <c r="B23" s="69" t="s">
        <v>71</v>
      </c>
      <c r="C23" s="194">
        <v>100</v>
      </c>
      <c r="D23" s="237">
        <v>0</v>
      </c>
      <c r="E23" s="94">
        <v>100</v>
      </c>
      <c r="F23" s="175">
        <v>0</v>
      </c>
    </row>
    <row r="24" spans="1:7" ht="13.5" customHeight="1">
      <c r="A24" s="11" t="s">
        <v>65</v>
      </c>
      <c r="B24" s="69" t="s">
        <v>72</v>
      </c>
      <c r="C24" s="194">
        <v>0</v>
      </c>
      <c r="D24" s="237">
        <v>0</v>
      </c>
      <c r="E24" s="94">
        <v>0</v>
      </c>
      <c r="F24" s="175">
        <v>0</v>
      </c>
      <c r="G24" s="1"/>
    </row>
    <row r="25" spans="1:7" ht="13.5" customHeight="1">
      <c r="A25" s="11" t="s">
        <v>66</v>
      </c>
      <c r="B25" s="69" t="s">
        <v>70</v>
      </c>
      <c r="C25" s="194">
        <v>0</v>
      </c>
      <c r="D25" s="237">
        <v>0</v>
      </c>
      <c r="E25" s="94">
        <v>0</v>
      </c>
      <c r="F25" s="175">
        <v>0</v>
      </c>
      <c r="G25" s="1"/>
    </row>
    <row r="26" spans="1:7" ht="13.5" customHeight="1">
      <c r="A26" s="11" t="s">
        <v>67</v>
      </c>
      <c r="B26" s="69" t="s">
        <v>73</v>
      </c>
      <c r="C26" s="194">
        <v>0</v>
      </c>
      <c r="D26" s="237">
        <v>0</v>
      </c>
      <c r="E26" s="94">
        <v>0</v>
      </c>
      <c r="F26" s="175">
        <f>SUM(D24:E24)</f>
        <v>0</v>
      </c>
      <c r="G26" s="1"/>
    </row>
    <row r="27" spans="1:7" ht="13.5" customHeight="1">
      <c r="A27" s="22" t="s">
        <v>131</v>
      </c>
      <c r="B27" s="69" t="s">
        <v>186</v>
      </c>
      <c r="C27" s="194">
        <v>0</v>
      </c>
      <c r="D27" s="237">
        <v>0</v>
      </c>
      <c r="E27" s="94">
        <v>0</v>
      </c>
      <c r="F27" s="175">
        <v>0</v>
      </c>
      <c r="G27" s="1"/>
    </row>
    <row r="28" spans="1:7" ht="13.5" customHeight="1">
      <c r="A28" s="22" t="s">
        <v>132</v>
      </c>
      <c r="B28" s="69" t="s">
        <v>157</v>
      </c>
      <c r="C28" s="194">
        <v>0</v>
      </c>
      <c r="D28" s="237">
        <v>0</v>
      </c>
      <c r="E28" s="94">
        <v>0</v>
      </c>
      <c r="F28" s="175">
        <f>SUM(D26:E26)</f>
        <v>0</v>
      </c>
      <c r="G28" s="1"/>
    </row>
    <row r="29" spans="1:7" ht="13.5" customHeight="1">
      <c r="A29" s="16" t="s">
        <v>133</v>
      </c>
      <c r="B29" s="69" t="s">
        <v>187</v>
      </c>
      <c r="C29" s="194">
        <v>0</v>
      </c>
      <c r="D29" s="237">
        <v>0</v>
      </c>
      <c r="E29" s="94">
        <v>0</v>
      </c>
      <c r="F29" s="175">
        <f>SUM(D27:E27)</f>
        <v>0</v>
      </c>
      <c r="G29" s="1"/>
    </row>
    <row r="30" spans="1:7" ht="13.5" customHeight="1">
      <c r="A30" s="11" t="s">
        <v>134</v>
      </c>
      <c r="B30" s="69" t="s">
        <v>74</v>
      </c>
      <c r="C30" s="194">
        <v>0</v>
      </c>
      <c r="D30" s="237">
        <v>0</v>
      </c>
      <c r="E30" s="94">
        <v>0</v>
      </c>
      <c r="F30" s="175">
        <f>SUM(D28:E28)</f>
        <v>0</v>
      </c>
      <c r="G30" s="1"/>
    </row>
    <row r="31" spans="1:7" ht="13.5" customHeight="1">
      <c r="A31" s="11" t="s">
        <v>135</v>
      </c>
      <c r="B31" s="69" t="s">
        <v>158</v>
      </c>
      <c r="C31" s="194">
        <v>160</v>
      </c>
      <c r="D31" s="237">
        <v>85.3</v>
      </c>
      <c r="E31" s="94">
        <v>245.3</v>
      </c>
      <c r="F31" s="175">
        <f>'Spese in previsione'!F22</f>
        <v>250</v>
      </c>
      <c r="G31" s="1"/>
    </row>
    <row r="32" spans="1:7" ht="13.5" customHeight="1">
      <c r="A32" s="11" t="s">
        <v>136</v>
      </c>
      <c r="B32" s="69" t="s">
        <v>159</v>
      </c>
      <c r="C32" s="194">
        <v>0</v>
      </c>
      <c r="D32" s="246">
        <v>0</v>
      </c>
      <c r="E32" s="94">
        <v>0</v>
      </c>
      <c r="F32" s="175">
        <v>0</v>
      </c>
      <c r="G32" s="1"/>
    </row>
    <row r="33" spans="1:7" ht="15" customHeight="1" thickBot="1">
      <c r="A33" s="10"/>
      <c r="B33" s="70" t="s">
        <v>137</v>
      </c>
      <c r="C33" s="247">
        <v>260</v>
      </c>
      <c r="D33" s="248">
        <v>85.3</v>
      </c>
      <c r="E33" s="108">
        <v>345.3</v>
      </c>
      <c r="F33" s="181">
        <f>SUM(F22:F32)</f>
        <v>250</v>
      </c>
      <c r="G33" s="1"/>
    </row>
    <row r="34" spans="1:7" ht="15" customHeight="1">
      <c r="A34" s="15" t="s">
        <v>59</v>
      </c>
      <c r="B34" s="68" t="s">
        <v>80</v>
      </c>
      <c r="C34" s="198"/>
      <c r="D34" s="240"/>
      <c r="E34" s="97"/>
      <c r="F34" s="182"/>
      <c r="G34" s="1"/>
    </row>
    <row r="35" spans="1:7" ht="12.75">
      <c r="A35" s="22" t="s">
        <v>60</v>
      </c>
      <c r="B35" s="66" t="s">
        <v>138</v>
      </c>
      <c r="C35" s="196">
        <v>0</v>
      </c>
      <c r="D35" s="241">
        <v>0</v>
      </c>
      <c r="E35" s="94">
        <v>0</v>
      </c>
      <c r="F35" s="178">
        <v>0</v>
      </c>
      <c r="G35" s="1"/>
    </row>
    <row r="36" spans="1:7" ht="12.75">
      <c r="A36" s="11" t="s">
        <v>225</v>
      </c>
      <c r="B36" s="66" t="s">
        <v>226</v>
      </c>
      <c r="C36" s="196">
        <v>150</v>
      </c>
      <c r="D36" s="241">
        <v>12.92</v>
      </c>
      <c r="E36" s="94">
        <v>162.92</v>
      </c>
      <c r="F36" s="178">
        <f>'Spese in previsione'!F24</f>
        <v>160</v>
      </c>
      <c r="G36" s="1"/>
    </row>
    <row r="37" spans="1:7" ht="15" customHeight="1">
      <c r="A37" s="11"/>
      <c r="B37" s="70" t="s">
        <v>139</v>
      </c>
      <c r="C37" s="238">
        <v>150</v>
      </c>
      <c r="D37" s="239">
        <v>12.92</v>
      </c>
      <c r="E37" s="95">
        <v>162.92</v>
      </c>
      <c r="F37" s="176">
        <f>SUM(F35:F36)</f>
        <v>160</v>
      </c>
      <c r="G37" s="1"/>
    </row>
    <row r="38" spans="1:7" ht="15" customHeight="1">
      <c r="A38" s="15" t="s">
        <v>140</v>
      </c>
      <c r="B38" s="68" t="s">
        <v>81</v>
      </c>
      <c r="C38" s="198"/>
      <c r="D38" s="240"/>
      <c r="E38" s="97"/>
      <c r="F38" s="182"/>
      <c r="G38" s="1"/>
    </row>
    <row r="39" spans="1:7" ht="13.5" customHeight="1">
      <c r="A39" s="22" t="s">
        <v>141</v>
      </c>
      <c r="B39" s="69" t="s">
        <v>142</v>
      </c>
      <c r="C39" s="194">
        <v>230</v>
      </c>
      <c r="D39" s="237">
        <v>780.07</v>
      </c>
      <c r="E39" s="94">
        <v>1010.07</v>
      </c>
      <c r="F39" s="175">
        <f>'Spese in previsione'!G27</f>
        <v>230</v>
      </c>
      <c r="G39" s="1"/>
    </row>
    <row r="40" spans="1:7" ht="13.5" customHeight="1">
      <c r="A40" s="22" t="s">
        <v>219</v>
      </c>
      <c r="B40" s="69" t="s">
        <v>143</v>
      </c>
      <c r="C40" s="194">
        <v>0</v>
      </c>
      <c r="D40" s="237">
        <v>332.74</v>
      </c>
      <c r="E40" s="94">
        <v>332.74</v>
      </c>
      <c r="F40" s="175">
        <v>0</v>
      </c>
      <c r="G40" s="1"/>
    </row>
    <row r="41" spans="1:7" ht="15" customHeight="1">
      <c r="A41" s="11"/>
      <c r="B41" s="70" t="s">
        <v>145</v>
      </c>
      <c r="C41" s="238">
        <v>230</v>
      </c>
      <c r="D41" s="239">
        <v>1112.81</v>
      </c>
      <c r="E41" s="95">
        <v>1342.81</v>
      </c>
      <c r="F41" s="176">
        <f>SUM(F39:F40)</f>
        <v>230</v>
      </c>
      <c r="G41" s="1"/>
    </row>
    <row r="42" spans="1:7" ht="15" customHeight="1">
      <c r="A42" s="15" t="s">
        <v>144</v>
      </c>
      <c r="B42" s="68" t="s">
        <v>146</v>
      </c>
      <c r="C42" s="198"/>
      <c r="D42" s="240"/>
      <c r="E42" s="97"/>
      <c r="F42" s="182"/>
      <c r="G42" s="1"/>
    </row>
    <row r="43" spans="1:7" ht="13.5" customHeight="1">
      <c r="A43" s="22" t="s">
        <v>147</v>
      </c>
      <c r="B43" s="69" t="s">
        <v>188</v>
      </c>
      <c r="C43" s="194">
        <v>0</v>
      </c>
      <c r="D43" s="237">
        <v>0</v>
      </c>
      <c r="E43" s="94">
        <v>0</v>
      </c>
      <c r="F43" s="175">
        <v>0</v>
      </c>
      <c r="G43" s="1"/>
    </row>
    <row r="44" spans="1:7" ht="15" customHeight="1">
      <c r="A44" s="11"/>
      <c r="B44" s="70" t="s">
        <v>148</v>
      </c>
      <c r="C44" s="238">
        <v>0</v>
      </c>
      <c r="D44" s="239">
        <v>0</v>
      </c>
      <c r="E44" s="95">
        <v>0</v>
      </c>
      <c r="F44" s="176">
        <f>SUM(F43)</f>
        <v>0</v>
      </c>
      <c r="G44" s="1"/>
    </row>
    <row r="45" spans="1:7" ht="15" customHeight="1">
      <c r="A45" s="15" t="s">
        <v>149</v>
      </c>
      <c r="B45" s="68" t="s">
        <v>82</v>
      </c>
      <c r="C45" s="198"/>
      <c r="D45" s="240"/>
      <c r="E45" s="97"/>
      <c r="F45" s="182"/>
      <c r="G45" s="1"/>
    </row>
    <row r="46" spans="1:7" ht="13.5" customHeight="1">
      <c r="A46" s="22" t="s">
        <v>152</v>
      </c>
      <c r="B46" s="69" t="s">
        <v>150</v>
      </c>
      <c r="C46" s="194">
        <v>0</v>
      </c>
      <c r="D46" s="237">
        <v>0</v>
      </c>
      <c r="E46" s="94">
        <v>0</v>
      </c>
      <c r="F46" s="175">
        <v>0</v>
      </c>
      <c r="G46" s="1"/>
    </row>
    <row r="47" spans="1:7" ht="12.75">
      <c r="A47" s="22" t="s">
        <v>153</v>
      </c>
      <c r="B47" s="69" t="s">
        <v>151</v>
      </c>
      <c r="C47" s="194">
        <v>807.5</v>
      </c>
      <c r="D47" s="237">
        <v>16601.947499999987</v>
      </c>
      <c r="E47" s="94">
        <v>17409.447499999987</v>
      </c>
      <c r="F47" s="175">
        <f>'Spese in previsione'!F29</f>
        <v>0</v>
      </c>
      <c r="G47" s="1"/>
    </row>
    <row r="48" spans="1:7" ht="15" customHeight="1">
      <c r="A48" s="11"/>
      <c r="B48" s="70" t="s">
        <v>154</v>
      </c>
      <c r="C48" s="238">
        <v>807.5</v>
      </c>
      <c r="D48" s="239">
        <v>16601.947499999987</v>
      </c>
      <c r="E48" s="95">
        <v>17409.447499999987</v>
      </c>
      <c r="F48" s="176">
        <f>SUM(F46:F47)</f>
        <v>0</v>
      </c>
      <c r="G48" s="1"/>
    </row>
    <row r="49" spans="1:7" ht="15" customHeight="1">
      <c r="A49" s="15" t="s">
        <v>203</v>
      </c>
      <c r="B49" s="68" t="s">
        <v>204</v>
      </c>
      <c r="C49" s="249"/>
      <c r="D49" s="250"/>
      <c r="E49" s="100"/>
      <c r="F49" s="183"/>
      <c r="G49" s="1"/>
    </row>
    <row r="50" spans="1:7" ht="15" customHeight="1">
      <c r="A50" s="16" t="s">
        <v>205</v>
      </c>
      <c r="B50" s="69" t="s">
        <v>206</v>
      </c>
      <c r="C50" s="194">
        <v>0</v>
      </c>
      <c r="D50" s="237">
        <v>0</v>
      </c>
      <c r="E50" s="94">
        <v>0</v>
      </c>
      <c r="F50" s="175">
        <v>0</v>
      </c>
      <c r="G50" s="1"/>
    </row>
    <row r="51" spans="1:7" ht="12.75">
      <c r="A51" s="16" t="s">
        <v>207</v>
      </c>
      <c r="B51" s="69" t="s">
        <v>208</v>
      </c>
      <c r="C51" s="194">
        <v>0</v>
      </c>
      <c r="D51" s="237">
        <v>34817.83</v>
      </c>
      <c r="E51" s="94">
        <v>34817.83</v>
      </c>
      <c r="F51" s="175">
        <v>0</v>
      </c>
      <c r="G51" s="1"/>
    </row>
    <row r="52" spans="1:7" ht="15" customHeight="1">
      <c r="A52" s="11"/>
      <c r="B52" s="70" t="s">
        <v>209</v>
      </c>
      <c r="C52" s="251">
        <v>0</v>
      </c>
      <c r="D52" s="252">
        <v>34817.83</v>
      </c>
      <c r="E52" s="100">
        <v>34817.83</v>
      </c>
      <c r="F52" s="184">
        <f>SUM(F50:F51)</f>
        <v>0</v>
      </c>
      <c r="G52" s="1"/>
    </row>
    <row r="53" spans="1:7" ht="14.25" customHeight="1">
      <c r="A53" s="11"/>
      <c r="B53" s="71" t="s">
        <v>155</v>
      </c>
      <c r="C53" s="238">
        <v>32940</v>
      </c>
      <c r="D53" s="239">
        <v>58077.16749999999</v>
      </c>
      <c r="E53" s="95">
        <v>91017.16749999998</v>
      </c>
      <c r="F53" s="176">
        <f>F13+F19+F33+F37+F41+F44+F48+F52</f>
        <v>38829.5</v>
      </c>
      <c r="G53" s="1"/>
    </row>
    <row r="54" spans="1:7" ht="12.75">
      <c r="A54" s="18" t="s">
        <v>61</v>
      </c>
      <c r="B54" s="75" t="s">
        <v>84</v>
      </c>
      <c r="C54" s="198"/>
      <c r="D54" s="253"/>
      <c r="E54" s="101"/>
      <c r="F54" s="182"/>
      <c r="G54" s="1"/>
    </row>
    <row r="55" spans="1:7" ht="12.75">
      <c r="A55" s="18" t="s">
        <v>75</v>
      </c>
      <c r="B55" s="65" t="s">
        <v>160</v>
      </c>
      <c r="C55" s="198"/>
      <c r="D55" s="253"/>
      <c r="E55" s="101"/>
      <c r="F55" s="182"/>
      <c r="G55" s="1"/>
    </row>
    <row r="56" spans="1:7" ht="12.75">
      <c r="A56" s="22" t="s">
        <v>76</v>
      </c>
      <c r="B56" s="66" t="s">
        <v>163</v>
      </c>
      <c r="C56" s="194">
        <v>0</v>
      </c>
      <c r="D56" s="237">
        <v>0</v>
      </c>
      <c r="E56" s="94">
        <v>0</v>
      </c>
      <c r="F56" s="175">
        <v>0</v>
      </c>
      <c r="G56" s="1"/>
    </row>
    <row r="57" spans="1:7" ht="12.75">
      <c r="A57" s="22" t="s">
        <v>77</v>
      </c>
      <c r="B57" s="66" t="s">
        <v>164</v>
      </c>
      <c r="C57" s="194">
        <v>0</v>
      </c>
      <c r="D57" s="237">
        <v>0</v>
      </c>
      <c r="E57" s="94">
        <v>0</v>
      </c>
      <c r="F57" s="175">
        <v>0</v>
      </c>
      <c r="G57" s="1"/>
    </row>
    <row r="58" spans="1:7" ht="12.75">
      <c r="A58" s="22" t="s">
        <v>161</v>
      </c>
      <c r="B58" s="66" t="s">
        <v>165</v>
      </c>
      <c r="C58" s="194">
        <v>0</v>
      </c>
      <c r="D58" s="237">
        <v>0</v>
      </c>
      <c r="E58" s="94">
        <v>0</v>
      </c>
      <c r="F58" s="175">
        <v>0</v>
      </c>
      <c r="G58" s="1"/>
    </row>
    <row r="59" spans="1:7" ht="12.75">
      <c r="A59" s="22" t="s">
        <v>162</v>
      </c>
      <c r="B59" s="66" t="s">
        <v>166</v>
      </c>
      <c r="C59" s="194">
        <v>0</v>
      </c>
      <c r="D59" s="237">
        <v>0</v>
      </c>
      <c r="E59" s="94">
        <v>0</v>
      </c>
      <c r="F59" s="175">
        <v>0</v>
      </c>
      <c r="G59" s="1"/>
    </row>
    <row r="60" spans="1:6" s="4" customFormat="1" ht="12.75">
      <c r="A60" s="10"/>
      <c r="B60" s="73" t="s">
        <v>167</v>
      </c>
      <c r="C60" s="238">
        <v>0</v>
      </c>
      <c r="D60" s="239">
        <v>0</v>
      </c>
      <c r="E60" s="95">
        <v>0</v>
      </c>
      <c r="F60" s="176">
        <f>SUM(F56:F59)</f>
        <v>0</v>
      </c>
    </row>
    <row r="61" spans="1:71" s="117" customFormat="1" ht="12.75">
      <c r="A61" s="18" t="s">
        <v>228</v>
      </c>
      <c r="B61" s="65" t="s">
        <v>229</v>
      </c>
      <c r="C61" s="194">
        <v>0</v>
      </c>
      <c r="D61" s="254"/>
      <c r="E61" s="94"/>
      <c r="F61" s="175">
        <v>0</v>
      </c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</row>
    <row r="62" spans="1:71" s="117" customFormat="1" ht="12.75">
      <c r="A62" s="11" t="s">
        <v>230</v>
      </c>
      <c r="B62" s="66" t="s">
        <v>231</v>
      </c>
      <c r="C62" s="194">
        <v>0</v>
      </c>
      <c r="D62" s="237">
        <v>0</v>
      </c>
      <c r="E62" s="94">
        <v>0</v>
      </c>
      <c r="F62" s="175">
        <v>0</v>
      </c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</row>
    <row r="63" spans="1:71" s="117" customFormat="1" ht="12.75">
      <c r="A63" s="11" t="s">
        <v>232</v>
      </c>
      <c r="B63" s="66" t="s">
        <v>233</v>
      </c>
      <c r="C63" s="194">
        <v>0</v>
      </c>
      <c r="D63" s="237">
        <v>0</v>
      </c>
      <c r="E63" s="94">
        <v>0</v>
      </c>
      <c r="F63" s="175">
        <v>0</v>
      </c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</row>
    <row r="64" spans="1:71" s="117" customFormat="1" ht="12.75">
      <c r="A64" s="11" t="s">
        <v>234</v>
      </c>
      <c r="B64" s="66" t="s">
        <v>235</v>
      </c>
      <c r="C64" s="194">
        <v>0</v>
      </c>
      <c r="D64" s="237">
        <v>0</v>
      </c>
      <c r="E64" s="94">
        <v>0</v>
      </c>
      <c r="F64" s="175">
        <v>0</v>
      </c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</row>
    <row r="65" spans="1:71" s="117" customFormat="1" ht="12.75">
      <c r="A65" s="11" t="s">
        <v>236</v>
      </c>
      <c r="B65" s="66" t="s">
        <v>237</v>
      </c>
      <c r="C65" s="194">
        <v>0</v>
      </c>
      <c r="D65" s="255">
        <v>779082.255</v>
      </c>
      <c r="E65" s="94">
        <v>779082.255</v>
      </c>
      <c r="F65" s="175">
        <v>0</v>
      </c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</row>
    <row r="66" spans="1:71" s="117" customFormat="1" ht="12.75">
      <c r="A66" s="11" t="s">
        <v>238</v>
      </c>
      <c r="B66" s="66" t="s">
        <v>239</v>
      </c>
      <c r="C66" s="194">
        <v>0</v>
      </c>
      <c r="D66" s="256">
        <v>0</v>
      </c>
      <c r="E66" s="94">
        <v>0</v>
      </c>
      <c r="F66" s="175">
        <v>0</v>
      </c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</row>
    <row r="67" spans="1:6" s="4" customFormat="1" ht="12.75">
      <c r="A67" s="11"/>
      <c r="B67" s="73" t="s">
        <v>240</v>
      </c>
      <c r="C67" s="238">
        <v>0</v>
      </c>
      <c r="D67" s="239">
        <v>779082.255</v>
      </c>
      <c r="E67" s="95">
        <v>779082.255</v>
      </c>
      <c r="F67" s="176">
        <f>SUM(F61:F66)</f>
        <v>0</v>
      </c>
    </row>
    <row r="68" spans="1:6" s="4" customFormat="1" ht="13.5">
      <c r="A68" s="11"/>
      <c r="B68" s="71" t="s">
        <v>168</v>
      </c>
      <c r="C68" s="238">
        <v>0</v>
      </c>
      <c r="D68" s="239">
        <v>779082.255</v>
      </c>
      <c r="E68" s="95">
        <v>779082.255</v>
      </c>
      <c r="F68" s="176">
        <f>SUM(F60+F67)</f>
        <v>0</v>
      </c>
    </row>
    <row r="69" spans="1:6" s="4" customFormat="1" ht="12.75">
      <c r="A69" s="18" t="s">
        <v>62</v>
      </c>
      <c r="B69" s="75" t="s">
        <v>198</v>
      </c>
      <c r="C69" s="198"/>
      <c r="D69" s="253"/>
      <c r="E69" s="101"/>
      <c r="F69" s="182"/>
    </row>
    <row r="70" spans="1:7" ht="12.75">
      <c r="A70" s="18" t="s">
        <v>196</v>
      </c>
      <c r="B70" s="65" t="s">
        <v>199</v>
      </c>
      <c r="C70" s="198"/>
      <c r="D70" s="253"/>
      <c r="E70" s="101"/>
      <c r="F70" s="182"/>
      <c r="G70" s="1"/>
    </row>
    <row r="71" spans="1:7" ht="12.75">
      <c r="A71" s="22" t="s">
        <v>195</v>
      </c>
      <c r="B71" s="66" t="s">
        <v>200</v>
      </c>
      <c r="C71" s="194">
        <v>0</v>
      </c>
      <c r="D71" s="237">
        <v>0</v>
      </c>
      <c r="E71" s="94">
        <v>0</v>
      </c>
      <c r="F71" s="175">
        <v>0</v>
      </c>
      <c r="G71" s="1"/>
    </row>
    <row r="72" spans="1:7" ht="12.75">
      <c r="A72" s="11"/>
      <c r="B72" s="73" t="s">
        <v>197</v>
      </c>
      <c r="C72" s="238">
        <v>0</v>
      </c>
      <c r="D72" s="239">
        <v>0</v>
      </c>
      <c r="E72" s="95">
        <v>0</v>
      </c>
      <c r="F72" s="176">
        <f>SUM(F71)</f>
        <v>0</v>
      </c>
      <c r="G72" s="1"/>
    </row>
    <row r="73" spans="1:6" s="39" customFormat="1" ht="13.5">
      <c r="A73" s="38" t="s">
        <v>193</v>
      </c>
      <c r="B73" s="86" t="s">
        <v>43</v>
      </c>
      <c r="C73" s="199"/>
      <c r="D73" s="257"/>
      <c r="E73" s="102"/>
      <c r="F73" s="173"/>
    </row>
    <row r="74" spans="1:6" s="4" customFormat="1" ht="12.75">
      <c r="A74" s="18" t="s">
        <v>194</v>
      </c>
      <c r="B74" s="65" t="s">
        <v>169</v>
      </c>
      <c r="C74" s="258"/>
      <c r="D74" s="253"/>
      <c r="E74" s="103" t="s">
        <v>88</v>
      </c>
      <c r="F74" s="185"/>
    </row>
    <row r="75" spans="1:7" ht="12.75">
      <c r="A75" s="22" t="s">
        <v>78</v>
      </c>
      <c r="B75" s="66" t="s">
        <v>1</v>
      </c>
      <c r="C75" s="194">
        <v>0</v>
      </c>
      <c r="D75" s="237">
        <v>0</v>
      </c>
      <c r="E75" s="94">
        <v>0</v>
      </c>
      <c r="F75" s="175">
        <v>0</v>
      </c>
      <c r="G75" s="1"/>
    </row>
    <row r="76" spans="1:7" ht="12.75">
      <c r="A76" s="22" t="s">
        <v>79</v>
      </c>
      <c r="B76" s="66" t="s">
        <v>0</v>
      </c>
      <c r="C76" s="200">
        <v>0</v>
      </c>
      <c r="D76" s="151">
        <v>5634.91</v>
      </c>
      <c r="E76" s="94">
        <v>5634.91</v>
      </c>
      <c r="F76" s="186">
        <v>0</v>
      </c>
      <c r="G76" s="1"/>
    </row>
    <row r="77" spans="1:7" ht="14.25" customHeight="1">
      <c r="A77" s="22" t="s">
        <v>170</v>
      </c>
      <c r="B77" s="66" t="s">
        <v>44</v>
      </c>
      <c r="C77" s="200">
        <v>0</v>
      </c>
      <c r="D77" s="151">
        <v>3810.4</v>
      </c>
      <c r="E77" s="98">
        <v>3810.4</v>
      </c>
      <c r="F77" s="186">
        <v>0</v>
      </c>
      <c r="G77" s="1"/>
    </row>
    <row r="78" spans="1:7" ht="12.75">
      <c r="A78" s="22" t="s">
        <v>173</v>
      </c>
      <c r="B78" s="66" t="s">
        <v>171</v>
      </c>
      <c r="C78" s="194">
        <v>0</v>
      </c>
      <c r="D78" s="151">
        <v>80.8</v>
      </c>
      <c r="E78" s="259">
        <v>80.8</v>
      </c>
      <c r="F78" s="175">
        <v>0</v>
      </c>
      <c r="G78" s="1"/>
    </row>
    <row r="79" spans="1:7" ht="12.75">
      <c r="A79" s="22" t="s">
        <v>174</v>
      </c>
      <c r="B79" s="66" t="s">
        <v>172</v>
      </c>
      <c r="C79" s="194">
        <v>0</v>
      </c>
      <c r="D79" s="237">
        <v>0</v>
      </c>
      <c r="E79" s="94">
        <v>0</v>
      </c>
      <c r="F79" s="175">
        <v>0</v>
      </c>
      <c r="G79" s="1"/>
    </row>
    <row r="80" spans="1:7" ht="12.75" customHeight="1">
      <c r="A80" s="10"/>
      <c r="B80" s="87" t="s">
        <v>175</v>
      </c>
      <c r="C80" s="238">
        <v>0</v>
      </c>
      <c r="D80" s="239">
        <v>9526.109999999999</v>
      </c>
      <c r="E80" s="95">
        <v>9526.109999999999</v>
      </c>
      <c r="F80" s="176">
        <f>SUM(F75:F79)</f>
        <v>0</v>
      </c>
      <c r="G80" s="1"/>
    </row>
    <row r="81" spans="1:8" s="5" customFormat="1" ht="13.5">
      <c r="A81" s="9"/>
      <c r="B81" s="88" t="s">
        <v>120</v>
      </c>
      <c r="C81" s="238">
        <v>0</v>
      </c>
      <c r="D81" s="239">
        <v>9526.109999999999</v>
      </c>
      <c r="E81" s="95">
        <v>9526.109999999999</v>
      </c>
      <c r="F81" s="176">
        <f>SUM(F80)</f>
        <v>0</v>
      </c>
      <c r="H81" s="60"/>
    </row>
    <row r="82" spans="1:6" s="30" customFormat="1" ht="18.75" customHeight="1" thickBot="1">
      <c r="A82" s="29"/>
      <c r="B82" s="77" t="s">
        <v>85</v>
      </c>
      <c r="C82" s="277">
        <v>32940</v>
      </c>
      <c r="D82" s="275">
        <v>846685.5325</v>
      </c>
      <c r="E82" s="276">
        <v>879625.5325</v>
      </c>
      <c r="F82" s="187">
        <f>F13+F19+F33+F37+F41+F44+F48+F52+F60+F67+F72+F80</f>
        <v>38829.5</v>
      </c>
    </row>
    <row r="83" spans="1:8" ht="12.75">
      <c r="A83" s="2"/>
      <c r="C83" s="1"/>
      <c r="D83" s="1"/>
      <c r="E83" s="1"/>
      <c r="F83" s="37"/>
      <c r="G83" s="1"/>
      <c r="H83" s="131"/>
    </row>
    <row r="84" spans="1:6" s="4" customFormat="1" ht="12.75">
      <c r="A84" s="104"/>
      <c r="F84" s="48">
        <f>Entrate!F58-'Spese '!F82</f>
        <v>-497</v>
      </c>
    </row>
    <row r="85" spans="1:6" s="4" customFormat="1" ht="12.75">
      <c r="A85" s="104"/>
      <c r="C85" s="48"/>
      <c r="D85" s="48"/>
      <c r="E85" s="48"/>
      <c r="F85" s="48"/>
    </row>
    <row r="86" spans="1:6" s="4" customFormat="1" ht="12.75">
      <c r="A86" s="104"/>
      <c r="C86" s="48"/>
      <c r="D86" s="48"/>
      <c r="E86" s="48"/>
      <c r="F86" s="48"/>
    </row>
    <row r="87" spans="3:6" s="4" customFormat="1" ht="12.75">
      <c r="C87" s="48"/>
      <c r="D87" s="48"/>
      <c r="E87" s="48"/>
      <c r="F87" s="48"/>
    </row>
    <row r="88" spans="3:6" s="4" customFormat="1" ht="12.75">
      <c r="C88" s="48"/>
      <c r="D88" s="48"/>
      <c r="E88" s="48"/>
      <c r="F88" s="48"/>
    </row>
    <row r="89" s="4" customFormat="1" ht="12.75"/>
    <row r="90" spans="3:6" s="4" customFormat="1" ht="12.75">
      <c r="C90" s="48"/>
      <c r="D90" s="48"/>
      <c r="E90" s="48"/>
      <c r="F90" s="48"/>
    </row>
    <row r="91" spans="3:6" s="4" customFormat="1" ht="12.75">
      <c r="C91" s="48"/>
      <c r="D91" s="48"/>
      <c r="E91" s="48"/>
      <c r="F91" s="48"/>
    </row>
    <row r="92" spans="3:6" s="4" customFormat="1" ht="12.75">
      <c r="C92" s="48"/>
      <c r="D92" s="48"/>
      <c r="E92" s="48"/>
      <c r="F92" s="48"/>
    </row>
    <row r="93" spans="3:6" s="4" customFormat="1" ht="12.75">
      <c r="C93" s="48"/>
      <c r="D93" s="48"/>
      <c r="E93" s="48"/>
      <c r="F93" s="48"/>
    </row>
    <row r="94" spans="3:6" s="4" customFormat="1" ht="12.75">
      <c r="C94" s="48"/>
      <c r="D94" s="48"/>
      <c r="E94" s="48"/>
      <c r="F94" s="48"/>
    </row>
    <row r="95" spans="3:6" s="4" customFormat="1" ht="12.75">
      <c r="C95" s="48"/>
      <c r="D95" s="48"/>
      <c r="E95" s="48"/>
      <c r="F95" s="48"/>
    </row>
    <row r="96" spans="3:6" s="4" customFormat="1" ht="12.75">
      <c r="C96" s="48"/>
      <c r="D96" s="48"/>
      <c r="E96" s="48"/>
      <c r="F96" s="48"/>
    </row>
    <row r="97" spans="3:6" s="4" customFormat="1" ht="12.75">
      <c r="C97" s="48"/>
      <c r="D97" s="48"/>
      <c r="E97" s="48"/>
      <c r="F97" s="48"/>
    </row>
    <row r="98" spans="3:6" s="4" customFormat="1" ht="12.75">
      <c r="C98" s="48"/>
      <c r="D98" s="48"/>
      <c r="E98" s="48"/>
      <c r="F98" s="48"/>
    </row>
    <row r="99" spans="3:6" s="4" customFormat="1" ht="12.75">
      <c r="C99" s="48"/>
      <c r="D99" s="48"/>
      <c r="E99" s="48"/>
      <c r="F99" s="48"/>
    </row>
    <row r="100" spans="3:6" s="4" customFormat="1" ht="12.75">
      <c r="C100" s="48"/>
      <c r="D100" s="48"/>
      <c r="E100" s="48"/>
      <c r="F100" s="48"/>
    </row>
    <row r="101" spans="3:6" s="4" customFormat="1" ht="12.75">
      <c r="C101" s="48"/>
      <c r="D101" s="48"/>
      <c r="E101" s="48"/>
      <c r="F101" s="48"/>
    </row>
    <row r="102" spans="3:6" s="4" customFormat="1" ht="12.75">
      <c r="C102" s="48"/>
      <c r="D102" s="48"/>
      <c r="E102" s="48"/>
      <c r="F102" s="48"/>
    </row>
    <row r="103" spans="3:6" s="4" customFormat="1" ht="12.75">
      <c r="C103" s="48"/>
      <c r="D103" s="48"/>
      <c r="E103" s="48"/>
      <c r="F103" s="48"/>
    </row>
    <row r="104" spans="3:6" s="4" customFormat="1" ht="12.75">
      <c r="C104" s="48"/>
      <c r="D104" s="48"/>
      <c r="E104" s="48"/>
      <c r="F104" s="48"/>
    </row>
    <row r="105" spans="3:6" s="4" customFormat="1" ht="12.75">
      <c r="C105" s="48"/>
      <c r="D105" s="48"/>
      <c r="E105" s="48"/>
      <c r="F105" s="48"/>
    </row>
    <row r="106" spans="3:6" s="4" customFormat="1" ht="12.75">
      <c r="C106" s="48"/>
      <c r="D106" s="48"/>
      <c r="E106" s="48"/>
      <c r="F106" s="48"/>
    </row>
    <row r="107" spans="3:6" s="4" customFormat="1" ht="12.75">
      <c r="C107" s="48"/>
      <c r="D107" s="48"/>
      <c r="E107" s="48"/>
      <c r="F107" s="48"/>
    </row>
    <row r="108" spans="3:6" s="4" customFormat="1" ht="12.75">
      <c r="C108" s="48"/>
      <c r="D108" s="48"/>
      <c r="E108" s="48"/>
      <c r="F108" s="48"/>
    </row>
    <row r="109" spans="3:6" s="4" customFormat="1" ht="12.75">
      <c r="C109" s="48"/>
      <c r="D109" s="48"/>
      <c r="E109" s="48"/>
      <c r="F109" s="48"/>
    </row>
    <row r="110" spans="3:6" s="4" customFormat="1" ht="12.75">
      <c r="C110" s="48"/>
      <c r="D110" s="48"/>
      <c r="E110" s="48"/>
      <c r="F110" s="48"/>
    </row>
    <row r="111" spans="3:6" s="4" customFormat="1" ht="12.75">
      <c r="C111" s="48"/>
      <c r="D111" s="48"/>
      <c r="E111" s="48"/>
      <c r="F111" s="48"/>
    </row>
    <row r="112" spans="3:6" s="4" customFormat="1" ht="12.75">
      <c r="C112" s="48"/>
      <c r="D112" s="48"/>
      <c r="E112" s="48"/>
      <c r="F112" s="48"/>
    </row>
    <row r="113" spans="3:6" s="4" customFormat="1" ht="12.75">
      <c r="C113" s="48"/>
      <c r="D113" s="48"/>
      <c r="E113" s="48"/>
      <c r="F113" s="48"/>
    </row>
    <row r="114" spans="3:6" s="4" customFormat="1" ht="12.75">
      <c r="C114" s="48"/>
      <c r="D114" s="48"/>
      <c r="E114" s="48"/>
      <c r="F114" s="48"/>
    </row>
    <row r="115" spans="3:6" s="4" customFormat="1" ht="12.75">
      <c r="C115" s="48"/>
      <c r="D115" s="48"/>
      <c r="E115" s="48"/>
      <c r="F115" s="48"/>
    </row>
    <row r="116" spans="3:6" s="4" customFormat="1" ht="12.75">
      <c r="C116" s="48"/>
      <c r="D116" s="48"/>
      <c r="E116" s="48"/>
      <c r="F116" s="48"/>
    </row>
    <row r="117" spans="3:6" s="4" customFormat="1" ht="12.75">
      <c r="C117" s="48"/>
      <c r="D117" s="48"/>
      <c r="E117" s="48"/>
      <c r="F117" s="48"/>
    </row>
    <row r="118" spans="3:6" s="4" customFormat="1" ht="12.75">
      <c r="C118" s="48"/>
      <c r="D118" s="48"/>
      <c r="E118" s="48"/>
      <c r="F118" s="48"/>
    </row>
    <row r="119" spans="3:6" s="4" customFormat="1" ht="12.75">
      <c r="C119" s="48"/>
      <c r="D119" s="48"/>
      <c r="E119" s="48"/>
      <c r="F119" s="48"/>
    </row>
    <row r="120" spans="3:6" s="4" customFormat="1" ht="12.75">
      <c r="C120" s="48"/>
      <c r="D120" s="48"/>
      <c r="E120" s="48"/>
      <c r="F120" s="48"/>
    </row>
    <row r="121" spans="3:6" s="4" customFormat="1" ht="12.75">
      <c r="C121" s="48"/>
      <c r="D121" s="48"/>
      <c r="E121" s="48"/>
      <c r="F121" s="48"/>
    </row>
    <row r="122" spans="3:6" s="4" customFormat="1" ht="12.75">
      <c r="C122" s="48"/>
      <c r="D122" s="48"/>
      <c r="E122" s="48"/>
      <c r="F122" s="48"/>
    </row>
    <row r="123" spans="3:6" s="4" customFormat="1" ht="12.75">
      <c r="C123" s="48"/>
      <c r="D123" s="48"/>
      <c r="E123" s="48"/>
      <c r="F123" s="48"/>
    </row>
    <row r="124" spans="3:6" s="4" customFormat="1" ht="12.75">
      <c r="C124" s="48"/>
      <c r="D124" s="48"/>
      <c r="E124" s="48"/>
      <c r="F124" s="48"/>
    </row>
    <row r="125" spans="3:6" s="4" customFormat="1" ht="12.75">
      <c r="C125" s="48"/>
      <c r="D125" s="48"/>
      <c r="E125" s="48"/>
      <c r="F125" s="48"/>
    </row>
    <row r="126" spans="3:6" s="4" customFormat="1" ht="12.75">
      <c r="C126" s="48"/>
      <c r="D126" s="48"/>
      <c r="E126" s="48"/>
      <c r="F126" s="48"/>
    </row>
    <row r="127" spans="3:6" s="4" customFormat="1" ht="12.75">
      <c r="C127" s="48"/>
      <c r="D127" s="48"/>
      <c r="E127" s="48"/>
      <c r="F127" s="48"/>
    </row>
    <row r="128" spans="3:6" s="4" customFormat="1" ht="12.75">
      <c r="C128" s="48"/>
      <c r="D128" s="48"/>
      <c r="E128" s="48"/>
      <c r="F128" s="48"/>
    </row>
    <row r="129" spans="3:6" s="4" customFormat="1" ht="12.75">
      <c r="C129" s="48"/>
      <c r="D129" s="48"/>
      <c r="E129" s="48"/>
      <c r="F129" s="48"/>
    </row>
    <row r="130" spans="3:6" s="4" customFormat="1" ht="12.75">
      <c r="C130" s="48"/>
      <c r="D130" s="48"/>
      <c r="E130" s="48"/>
      <c r="F130" s="48"/>
    </row>
    <row r="131" spans="3:6" s="4" customFormat="1" ht="12.75">
      <c r="C131" s="48"/>
      <c r="D131" s="48"/>
      <c r="E131" s="48"/>
      <c r="F131" s="48"/>
    </row>
    <row r="132" spans="3:6" s="4" customFormat="1" ht="12.75">
      <c r="C132" s="48"/>
      <c r="D132" s="48"/>
      <c r="E132" s="48"/>
      <c r="F132" s="48"/>
    </row>
    <row r="133" spans="3:6" s="4" customFormat="1" ht="12.75">
      <c r="C133" s="48"/>
      <c r="D133" s="48"/>
      <c r="E133" s="48"/>
      <c r="F133" s="48"/>
    </row>
    <row r="134" spans="3:6" s="4" customFormat="1" ht="12.75">
      <c r="C134" s="48"/>
      <c r="D134" s="48"/>
      <c r="E134" s="48"/>
      <c r="F134" s="48"/>
    </row>
    <row r="135" spans="3:6" s="4" customFormat="1" ht="12.75">
      <c r="C135" s="48"/>
      <c r="D135" s="48"/>
      <c r="E135" s="48"/>
      <c r="F135" s="48"/>
    </row>
    <row r="136" spans="3:6" s="4" customFormat="1" ht="12.75">
      <c r="C136" s="48"/>
      <c r="D136" s="48"/>
      <c r="E136" s="48"/>
      <c r="F136" s="48"/>
    </row>
    <row r="137" spans="3:6" s="4" customFormat="1" ht="12.75">
      <c r="C137" s="48"/>
      <c r="D137" s="48"/>
      <c r="E137" s="48"/>
      <c r="F137" s="48"/>
    </row>
    <row r="138" spans="3:6" s="4" customFormat="1" ht="12.75">
      <c r="C138" s="48"/>
      <c r="D138" s="48"/>
      <c r="E138" s="48"/>
      <c r="F138" s="48"/>
    </row>
    <row r="139" spans="3:6" s="4" customFormat="1" ht="12.75">
      <c r="C139" s="48"/>
      <c r="D139" s="48"/>
      <c r="E139" s="48"/>
      <c r="F139" s="48"/>
    </row>
    <row r="140" spans="3:6" s="4" customFormat="1" ht="12.75">
      <c r="C140" s="48"/>
      <c r="D140" s="48"/>
      <c r="E140" s="48"/>
      <c r="F140" s="48"/>
    </row>
    <row r="141" spans="3:6" s="4" customFormat="1" ht="12.75">
      <c r="C141" s="48"/>
      <c r="D141" s="48"/>
      <c r="E141" s="48"/>
      <c r="F141" s="48"/>
    </row>
    <row r="142" spans="3:6" s="4" customFormat="1" ht="12.75">
      <c r="C142" s="48"/>
      <c r="D142" s="48"/>
      <c r="E142" s="48"/>
      <c r="F142" s="48"/>
    </row>
    <row r="143" spans="3:6" s="4" customFormat="1" ht="12.75">
      <c r="C143" s="48"/>
      <c r="D143" s="48"/>
      <c r="E143" s="48"/>
      <c r="F143" s="48"/>
    </row>
    <row r="144" spans="3:6" s="4" customFormat="1" ht="12.75">
      <c r="C144" s="48"/>
      <c r="D144" s="48"/>
      <c r="E144" s="48"/>
      <c r="F144" s="48"/>
    </row>
    <row r="145" spans="3:6" s="4" customFormat="1" ht="12.75">
      <c r="C145" s="48"/>
      <c r="D145" s="48"/>
      <c r="E145" s="48"/>
      <c r="F145" s="48"/>
    </row>
    <row r="146" spans="3:6" s="4" customFormat="1" ht="12.75">
      <c r="C146" s="48"/>
      <c r="D146" s="48"/>
      <c r="E146" s="48"/>
      <c r="F146" s="48"/>
    </row>
    <row r="147" spans="3:6" s="4" customFormat="1" ht="12.75">
      <c r="C147" s="48"/>
      <c r="D147" s="48"/>
      <c r="E147" s="48"/>
      <c r="F147" s="48"/>
    </row>
    <row r="148" spans="3:6" s="4" customFormat="1" ht="12.75">
      <c r="C148" s="48"/>
      <c r="D148" s="48"/>
      <c r="E148" s="48"/>
      <c r="F148" s="48"/>
    </row>
    <row r="149" spans="3:6" s="4" customFormat="1" ht="12.75">
      <c r="C149" s="48"/>
      <c r="D149" s="48"/>
      <c r="E149" s="48"/>
      <c r="F149" s="48"/>
    </row>
    <row r="150" spans="3:6" s="4" customFormat="1" ht="12.75">
      <c r="C150" s="48"/>
      <c r="D150" s="48"/>
      <c r="E150" s="48"/>
      <c r="F150" s="48"/>
    </row>
    <row r="151" spans="3:6" s="4" customFormat="1" ht="12.75">
      <c r="C151" s="48"/>
      <c r="D151" s="48"/>
      <c r="E151" s="48"/>
      <c r="F151" s="48"/>
    </row>
    <row r="152" spans="3:6" s="4" customFormat="1" ht="12.75">
      <c r="C152" s="48"/>
      <c r="D152" s="48"/>
      <c r="E152" s="48"/>
      <c r="F152" s="48"/>
    </row>
    <row r="153" spans="3:6" s="4" customFormat="1" ht="12.75">
      <c r="C153" s="48"/>
      <c r="D153" s="48"/>
      <c r="E153" s="48"/>
      <c r="F153" s="48"/>
    </row>
    <row r="154" spans="3:6" s="4" customFormat="1" ht="12.75">
      <c r="C154" s="48"/>
      <c r="D154" s="48"/>
      <c r="E154" s="48"/>
      <c r="F154" s="48"/>
    </row>
    <row r="155" spans="3:6" s="4" customFormat="1" ht="12.75">
      <c r="C155" s="48"/>
      <c r="D155" s="48"/>
      <c r="E155" s="48"/>
      <c r="F155" s="48"/>
    </row>
    <row r="156" spans="3:6" s="4" customFormat="1" ht="12.75">
      <c r="C156" s="48"/>
      <c r="D156" s="48"/>
      <c r="E156" s="48"/>
      <c r="F156" s="48"/>
    </row>
    <row r="157" spans="3:6" s="4" customFormat="1" ht="12.75">
      <c r="C157" s="48"/>
      <c r="D157" s="48"/>
      <c r="E157" s="48"/>
      <c r="F157" s="48"/>
    </row>
    <row r="158" spans="3:6" s="4" customFormat="1" ht="12.75">
      <c r="C158" s="48"/>
      <c r="D158" s="48"/>
      <c r="E158" s="48"/>
      <c r="F158" s="48"/>
    </row>
    <row r="159" spans="3:6" s="4" customFormat="1" ht="12.75">
      <c r="C159" s="48"/>
      <c r="D159" s="48"/>
      <c r="E159" s="48"/>
      <c r="F159" s="48"/>
    </row>
    <row r="160" spans="3:6" s="4" customFormat="1" ht="12.75">
      <c r="C160" s="48"/>
      <c r="D160" s="48"/>
      <c r="E160" s="48"/>
      <c r="F160" s="48"/>
    </row>
    <row r="161" spans="3:6" s="4" customFormat="1" ht="12.75">
      <c r="C161" s="48"/>
      <c r="D161" s="48"/>
      <c r="E161" s="48"/>
      <c r="F161" s="48"/>
    </row>
    <row r="162" spans="3:6" s="4" customFormat="1" ht="12.75">
      <c r="C162" s="48"/>
      <c r="D162" s="48"/>
      <c r="E162" s="48"/>
      <c r="F162" s="48"/>
    </row>
    <row r="163" spans="3:6" s="4" customFormat="1" ht="12.75">
      <c r="C163" s="48"/>
      <c r="D163" s="48"/>
      <c r="E163" s="48"/>
      <c r="F163" s="48"/>
    </row>
    <row r="164" spans="3:6" s="4" customFormat="1" ht="12.75">
      <c r="C164" s="48"/>
      <c r="D164" s="48"/>
      <c r="E164" s="48"/>
      <c r="F164" s="48"/>
    </row>
    <row r="165" spans="3:6" s="4" customFormat="1" ht="12.75">
      <c r="C165" s="48"/>
      <c r="D165" s="48"/>
      <c r="E165" s="48"/>
      <c r="F165" s="48"/>
    </row>
    <row r="166" spans="3:6" s="4" customFormat="1" ht="12.75">
      <c r="C166" s="48"/>
      <c r="D166" s="48"/>
      <c r="E166" s="48"/>
      <c r="F166" s="48"/>
    </row>
    <row r="167" spans="3:6" s="4" customFormat="1" ht="12.75">
      <c r="C167" s="48"/>
      <c r="D167" s="48"/>
      <c r="E167" s="48"/>
      <c r="F167" s="48"/>
    </row>
    <row r="168" spans="3:6" s="4" customFormat="1" ht="12.75">
      <c r="C168" s="48"/>
      <c r="D168" s="48"/>
      <c r="E168" s="48"/>
      <c r="F168" s="48"/>
    </row>
    <row r="169" spans="3:6" s="4" customFormat="1" ht="12.75">
      <c r="C169" s="48"/>
      <c r="D169" s="48"/>
      <c r="E169" s="48"/>
      <c r="F169" s="48"/>
    </row>
    <row r="170" spans="3:6" s="4" customFormat="1" ht="12.75">
      <c r="C170" s="48"/>
      <c r="D170" s="48"/>
      <c r="E170" s="48"/>
      <c r="F170" s="48"/>
    </row>
    <row r="171" spans="3:6" s="4" customFormat="1" ht="12.75">
      <c r="C171" s="48"/>
      <c r="D171" s="48"/>
      <c r="E171" s="48"/>
      <c r="F171" s="48"/>
    </row>
    <row r="172" spans="3:6" s="4" customFormat="1" ht="12.75">
      <c r="C172" s="48"/>
      <c r="D172" s="48"/>
      <c r="E172" s="48"/>
      <c r="F172" s="48"/>
    </row>
    <row r="173" spans="3:6" s="4" customFormat="1" ht="12.75">
      <c r="C173" s="48"/>
      <c r="D173" s="48"/>
      <c r="E173" s="48"/>
      <c r="F173" s="48"/>
    </row>
    <row r="174" spans="3:6" s="4" customFormat="1" ht="12.75">
      <c r="C174" s="48"/>
      <c r="D174" s="48"/>
      <c r="E174" s="48"/>
      <c r="F174" s="48"/>
    </row>
    <row r="175" spans="3:6" s="4" customFormat="1" ht="12.75">
      <c r="C175" s="48"/>
      <c r="D175" s="48"/>
      <c r="E175" s="48"/>
      <c r="F175" s="48"/>
    </row>
    <row r="176" spans="3:6" s="4" customFormat="1" ht="12.75">
      <c r="C176" s="48"/>
      <c r="D176" s="48"/>
      <c r="E176" s="48"/>
      <c r="F176" s="48"/>
    </row>
    <row r="177" spans="3:6" s="4" customFormat="1" ht="12.75">
      <c r="C177" s="48"/>
      <c r="D177" s="48"/>
      <c r="E177" s="48"/>
      <c r="F177" s="48"/>
    </row>
    <row r="178" spans="3:6" s="4" customFormat="1" ht="12.75">
      <c r="C178" s="48"/>
      <c r="D178" s="48"/>
      <c r="E178" s="48"/>
      <c r="F178" s="48"/>
    </row>
    <row r="179" spans="3:6" s="4" customFormat="1" ht="12.75">
      <c r="C179" s="48"/>
      <c r="D179" s="48"/>
      <c r="E179" s="48"/>
      <c r="F179" s="48"/>
    </row>
    <row r="180" spans="3:6" s="4" customFormat="1" ht="12.75">
      <c r="C180" s="48"/>
      <c r="D180" s="48"/>
      <c r="E180" s="48"/>
      <c r="F180" s="48"/>
    </row>
    <row r="181" spans="3:6" s="4" customFormat="1" ht="12.75">
      <c r="C181" s="48"/>
      <c r="D181" s="48"/>
      <c r="E181" s="48"/>
      <c r="F181" s="48"/>
    </row>
    <row r="182" spans="3:6" s="4" customFormat="1" ht="12.75">
      <c r="C182" s="48"/>
      <c r="D182" s="48"/>
      <c r="E182" s="48"/>
      <c r="F182" s="48"/>
    </row>
    <row r="183" spans="3:6" s="4" customFormat="1" ht="12.75">
      <c r="C183" s="48"/>
      <c r="D183" s="48"/>
      <c r="E183" s="48"/>
      <c r="F183" s="48"/>
    </row>
    <row r="184" spans="3:6" s="4" customFormat="1" ht="12.75">
      <c r="C184" s="48"/>
      <c r="D184" s="48"/>
      <c r="E184" s="48"/>
      <c r="F184" s="48"/>
    </row>
    <row r="185" spans="3:6" s="4" customFormat="1" ht="12.75">
      <c r="C185" s="48"/>
      <c r="D185" s="48"/>
      <c r="E185" s="48"/>
      <c r="F185" s="48"/>
    </row>
    <row r="186" spans="3:6" s="4" customFormat="1" ht="12.75">
      <c r="C186" s="48"/>
      <c r="D186" s="48"/>
      <c r="E186" s="48"/>
      <c r="F186" s="48"/>
    </row>
    <row r="187" spans="3:6" s="4" customFormat="1" ht="12.75">
      <c r="C187" s="48"/>
      <c r="D187" s="48"/>
      <c r="E187" s="48"/>
      <c r="F187" s="48"/>
    </row>
    <row r="188" spans="3:6" s="4" customFormat="1" ht="12.75">
      <c r="C188" s="48"/>
      <c r="D188" s="48"/>
      <c r="E188" s="48"/>
      <c r="F188" s="48"/>
    </row>
    <row r="189" spans="3:6" s="4" customFormat="1" ht="12.75">
      <c r="C189" s="48"/>
      <c r="D189" s="48"/>
      <c r="E189" s="48"/>
      <c r="F189" s="48"/>
    </row>
    <row r="190" spans="3:6" s="4" customFormat="1" ht="12.75">
      <c r="C190" s="48"/>
      <c r="D190" s="48"/>
      <c r="E190" s="48"/>
      <c r="F190" s="48"/>
    </row>
    <row r="191" spans="3:6" s="4" customFormat="1" ht="12.75">
      <c r="C191" s="48"/>
      <c r="D191" s="48"/>
      <c r="E191" s="48"/>
      <c r="F191" s="48"/>
    </row>
    <row r="192" spans="3:6" s="4" customFormat="1" ht="12.75">
      <c r="C192" s="48"/>
      <c r="D192" s="48"/>
      <c r="E192" s="48"/>
      <c r="F192" s="48"/>
    </row>
    <row r="193" spans="3:6" s="4" customFormat="1" ht="12.75">
      <c r="C193" s="48"/>
      <c r="D193" s="48"/>
      <c r="E193" s="48"/>
      <c r="F193" s="48"/>
    </row>
    <row r="194" spans="3:6" s="4" customFormat="1" ht="12.75">
      <c r="C194" s="48"/>
      <c r="D194" s="48"/>
      <c r="E194" s="48"/>
      <c r="F194" s="48"/>
    </row>
    <row r="195" spans="3:6" s="4" customFormat="1" ht="12.75">
      <c r="C195" s="48"/>
      <c r="D195" s="48"/>
      <c r="E195" s="48"/>
      <c r="F195" s="48"/>
    </row>
    <row r="196" spans="3:6" s="4" customFormat="1" ht="12.75">
      <c r="C196" s="48"/>
      <c r="D196" s="48"/>
      <c r="E196" s="48"/>
      <c r="F196" s="48"/>
    </row>
    <row r="197" spans="3:6" s="4" customFormat="1" ht="12.75">
      <c r="C197" s="48"/>
      <c r="D197" s="48"/>
      <c r="E197" s="48"/>
      <c r="F197" s="48"/>
    </row>
    <row r="198" spans="3:6" s="4" customFormat="1" ht="12.75">
      <c r="C198" s="48"/>
      <c r="D198" s="48"/>
      <c r="E198" s="48"/>
      <c r="F198" s="48"/>
    </row>
    <row r="199" spans="3:6" s="4" customFormat="1" ht="12.75">
      <c r="C199" s="48"/>
      <c r="D199" s="48"/>
      <c r="E199" s="48"/>
      <c r="F199" s="48"/>
    </row>
    <row r="200" spans="3:6" s="4" customFormat="1" ht="12.75">
      <c r="C200" s="48"/>
      <c r="D200" s="48"/>
      <c r="E200" s="48"/>
      <c r="F200" s="48"/>
    </row>
    <row r="201" spans="3:6" s="4" customFormat="1" ht="12.75">
      <c r="C201" s="48"/>
      <c r="D201" s="48"/>
      <c r="E201" s="48"/>
      <c r="F201" s="48"/>
    </row>
    <row r="202" spans="3:6" s="4" customFormat="1" ht="12.75">
      <c r="C202" s="48"/>
      <c r="D202" s="48"/>
      <c r="E202" s="48"/>
      <c r="F202" s="48"/>
    </row>
    <row r="203" spans="3:6" s="4" customFormat="1" ht="12.75">
      <c r="C203" s="48"/>
      <c r="D203" s="48"/>
      <c r="E203" s="48"/>
      <c r="F203" s="48"/>
    </row>
    <row r="204" spans="3:6" s="4" customFormat="1" ht="12.75">
      <c r="C204" s="48"/>
      <c r="D204" s="48"/>
      <c r="E204" s="48"/>
      <c r="F204" s="48"/>
    </row>
    <row r="205" spans="3:6" s="4" customFormat="1" ht="12.75">
      <c r="C205" s="48"/>
      <c r="D205" s="48"/>
      <c r="E205" s="48"/>
      <c r="F205" s="48"/>
    </row>
    <row r="206" spans="3:6" s="4" customFormat="1" ht="12.75">
      <c r="C206" s="48"/>
      <c r="D206" s="48"/>
      <c r="E206" s="48"/>
      <c r="F206" s="48"/>
    </row>
    <row r="207" spans="3:6" s="4" customFormat="1" ht="12.75">
      <c r="C207" s="48"/>
      <c r="D207" s="48"/>
      <c r="E207" s="48"/>
      <c r="F207" s="48"/>
    </row>
    <row r="208" spans="3:6" s="4" customFormat="1" ht="12.75">
      <c r="C208" s="48"/>
      <c r="D208" s="48"/>
      <c r="E208" s="48"/>
      <c r="F208" s="48"/>
    </row>
    <row r="209" spans="3:6" s="4" customFormat="1" ht="12.75">
      <c r="C209" s="48"/>
      <c r="D209" s="48"/>
      <c r="E209" s="48"/>
      <c r="F209" s="48"/>
    </row>
    <row r="210" spans="3:6" s="4" customFormat="1" ht="12.75">
      <c r="C210" s="48"/>
      <c r="D210" s="48"/>
      <c r="E210" s="48"/>
      <c r="F210" s="48"/>
    </row>
    <row r="211" spans="3:6" s="4" customFormat="1" ht="12.75">
      <c r="C211" s="48"/>
      <c r="D211" s="48"/>
      <c r="E211" s="48"/>
      <c r="F211" s="48"/>
    </row>
    <row r="212" spans="3:6" s="4" customFormat="1" ht="12.75">
      <c r="C212" s="48"/>
      <c r="D212" s="48"/>
      <c r="E212" s="48"/>
      <c r="F212" s="48"/>
    </row>
    <row r="213" spans="3:6" s="4" customFormat="1" ht="12.75">
      <c r="C213" s="48"/>
      <c r="D213" s="48"/>
      <c r="E213" s="48"/>
      <c r="F213" s="48"/>
    </row>
    <row r="214" spans="3:6" s="4" customFormat="1" ht="12.75">
      <c r="C214" s="48"/>
      <c r="D214" s="48"/>
      <c r="E214" s="48"/>
      <c r="F214" s="48"/>
    </row>
    <row r="215" spans="3:6" s="4" customFormat="1" ht="12.75">
      <c r="C215" s="48"/>
      <c r="D215" s="48"/>
      <c r="E215" s="48"/>
      <c r="F215" s="48"/>
    </row>
    <row r="216" spans="3:6" s="4" customFormat="1" ht="12.75">
      <c r="C216" s="48"/>
      <c r="D216" s="48"/>
      <c r="E216" s="48"/>
      <c r="F216" s="48"/>
    </row>
    <row r="217" spans="3:6" s="4" customFormat="1" ht="12.75">
      <c r="C217" s="48"/>
      <c r="D217" s="48"/>
      <c r="E217" s="48"/>
      <c r="F217" s="48"/>
    </row>
    <row r="218" spans="3:6" s="4" customFormat="1" ht="12.75">
      <c r="C218" s="48"/>
      <c r="D218" s="48"/>
      <c r="E218" s="48"/>
      <c r="F218" s="48"/>
    </row>
    <row r="219" spans="3:6" s="4" customFormat="1" ht="12.75">
      <c r="C219" s="48"/>
      <c r="D219" s="48"/>
      <c r="E219" s="48"/>
      <c r="F219" s="48"/>
    </row>
    <row r="220" spans="3:6" s="4" customFormat="1" ht="12.75">
      <c r="C220" s="48"/>
      <c r="D220" s="48"/>
      <c r="E220" s="48"/>
      <c r="F220" s="48"/>
    </row>
    <row r="221" spans="3:6" s="4" customFormat="1" ht="12.75">
      <c r="C221" s="48"/>
      <c r="D221" s="48"/>
      <c r="E221" s="48"/>
      <c r="F221" s="48"/>
    </row>
    <row r="222" spans="3:6" s="4" customFormat="1" ht="12.75">
      <c r="C222" s="48"/>
      <c r="D222" s="48"/>
      <c r="E222" s="48"/>
      <c r="F222" s="48"/>
    </row>
    <row r="223" spans="3:6" s="4" customFormat="1" ht="12.75">
      <c r="C223" s="48"/>
      <c r="D223" s="48"/>
      <c r="E223" s="48"/>
      <c r="F223" s="48"/>
    </row>
    <row r="224" spans="3:6" s="4" customFormat="1" ht="12.75">
      <c r="C224" s="48"/>
      <c r="D224" s="48"/>
      <c r="E224" s="48"/>
      <c r="F224" s="48"/>
    </row>
    <row r="225" spans="3:6" s="4" customFormat="1" ht="12.75">
      <c r="C225" s="48"/>
      <c r="D225" s="48"/>
      <c r="E225" s="48"/>
      <c r="F225" s="48"/>
    </row>
    <row r="226" spans="3:6" s="4" customFormat="1" ht="12.75">
      <c r="C226" s="48"/>
      <c r="D226" s="48"/>
      <c r="E226" s="48"/>
      <c r="F226" s="48"/>
    </row>
    <row r="227" spans="3:6" s="4" customFormat="1" ht="12.75">
      <c r="C227" s="48"/>
      <c r="D227" s="48"/>
      <c r="E227" s="48"/>
      <c r="F227" s="48"/>
    </row>
    <row r="228" spans="3:6" s="4" customFormat="1" ht="12.75">
      <c r="C228" s="48"/>
      <c r="D228" s="48"/>
      <c r="E228" s="48"/>
      <c r="F228" s="48"/>
    </row>
    <row r="229" spans="3:6" s="4" customFormat="1" ht="12.75">
      <c r="C229" s="48"/>
      <c r="D229" s="48"/>
      <c r="E229" s="48"/>
      <c r="F229" s="48"/>
    </row>
    <row r="230" spans="3:6" s="4" customFormat="1" ht="12.75">
      <c r="C230" s="48"/>
      <c r="D230" s="48"/>
      <c r="E230" s="48"/>
      <c r="F230" s="48"/>
    </row>
    <row r="231" spans="3:6" s="4" customFormat="1" ht="12.75">
      <c r="C231" s="48"/>
      <c r="D231" s="48"/>
      <c r="E231" s="48"/>
      <c r="F231" s="48"/>
    </row>
    <row r="232" spans="3:6" s="4" customFormat="1" ht="12.75">
      <c r="C232" s="48"/>
      <c r="D232" s="48"/>
      <c r="E232" s="48"/>
      <c r="F232" s="48"/>
    </row>
    <row r="233" spans="3:6" s="4" customFormat="1" ht="12.75">
      <c r="C233" s="48"/>
      <c r="D233" s="48"/>
      <c r="E233" s="48"/>
      <c r="F233" s="48"/>
    </row>
    <row r="234" spans="3:6" s="4" customFormat="1" ht="12.75">
      <c r="C234" s="48"/>
      <c r="D234" s="48"/>
      <c r="E234" s="48"/>
      <c r="F234" s="48"/>
    </row>
    <row r="235" spans="3:6" s="4" customFormat="1" ht="12.75">
      <c r="C235" s="48"/>
      <c r="D235" s="48"/>
      <c r="E235" s="48"/>
      <c r="F235" s="48"/>
    </row>
    <row r="236" spans="3:6" s="4" customFormat="1" ht="12.75">
      <c r="C236" s="48"/>
      <c r="D236" s="48"/>
      <c r="E236" s="48"/>
      <c r="F236" s="48"/>
    </row>
    <row r="237" spans="3:6" s="4" customFormat="1" ht="12.75">
      <c r="C237" s="48"/>
      <c r="D237" s="48"/>
      <c r="E237" s="48"/>
      <c r="F237" s="48"/>
    </row>
    <row r="238" spans="3:6" s="4" customFormat="1" ht="12.75">
      <c r="C238" s="48"/>
      <c r="D238" s="48"/>
      <c r="E238" s="48"/>
      <c r="F238" s="48"/>
    </row>
    <row r="239" spans="3:6" s="4" customFormat="1" ht="12.75">
      <c r="C239" s="48"/>
      <c r="D239" s="48"/>
      <c r="E239" s="48"/>
      <c r="F239" s="48"/>
    </row>
    <row r="240" spans="3:6" s="4" customFormat="1" ht="12.75">
      <c r="C240" s="48"/>
      <c r="D240" s="48"/>
      <c r="E240" s="48"/>
      <c r="F240" s="48"/>
    </row>
    <row r="241" spans="3:6" s="4" customFormat="1" ht="12.75">
      <c r="C241" s="48"/>
      <c r="D241" s="48"/>
      <c r="E241" s="48"/>
      <c r="F241" s="48"/>
    </row>
    <row r="242" spans="3:6" s="4" customFormat="1" ht="12.75">
      <c r="C242" s="48"/>
      <c r="D242" s="48"/>
      <c r="E242" s="48"/>
      <c r="F242" s="48"/>
    </row>
    <row r="243" spans="3:6" s="4" customFormat="1" ht="12.75">
      <c r="C243" s="48"/>
      <c r="D243" s="48"/>
      <c r="E243" s="48"/>
      <c r="F243" s="48"/>
    </row>
    <row r="244" spans="3:6" s="4" customFormat="1" ht="12.75">
      <c r="C244" s="48"/>
      <c r="D244" s="48"/>
      <c r="E244" s="48"/>
      <c r="F244" s="48"/>
    </row>
    <row r="245" spans="3:6" s="4" customFormat="1" ht="12.75">
      <c r="C245" s="48"/>
      <c r="D245" s="48"/>
      <c r="E245" s="48"/>
      <c r="F245" s="48"/>
    </row>
    <row r="246" spans="3:6" s="4" customFormat="1" ht="12.75">
      <c r="C246" s="48"/>
      <c r="D246" s="48"/>
      <c r="E246" s="48"/>
      <c r="F246" s="48"/>
    </row>
    <row r="247" spans="3:6" s="4" customFormat="1" ht="12.75">
      <c r="C247" s="48"/>
      <c r="D247" s="48"/>
      <c r="E247" s="48"/>
      <c r="F247" s="48"/>
    </row>
    <row r="248" spans="3:6" s="4" customFormat="1" ht="12.75">
      <c r="C248" s="48"/>
      <c r="D248" s="48"/>
      <c r="E248" s="48"/>
      <c r="F248" s="48"/>
    </row>
    <row r="249" spans="3:6" s="4" customFormat="1" ht="12.75">
      <c r="C249" s="48"/>
      <c r="D249" s="48"/>
      <c r="E249" s="48"/>
      <c r="F249" s="48"/>
    </row>
  </sheetData>
  <sheetProtection/>
  <mergeCells count="3">
    <mergeCell ref="A3:C3"/>
    <mergeCell ref="A4:F4"/>
    <mergeCell ref="A1:F1"/>
  </mergeCells>
  <printOptions/>
  <pageMargins left="0.3937007874015748" right="0.1968503937007874" top="0.5118110236220472" bottom="1.062992125984252" header="0.2362204724409449" footer="0.15748031496062992"/>
  <pageSetup firstPageNumber="2" useFirstPageNumber="1"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IU37"/>
  <sheetViews>
    <sheetView zoomScale="95" zoomScaleNormal="95" zoomScalePageLayoutView="0" workbookViewId="0" topLeftCell="A8">
      <selection activeCell="F34" sqref="F34"/>
    </sheetView>
  </sheetViews>
  <sheetFormatPr defaultColWidth="9.140625" defaultRowHeight="12.75"/>
  <cols>
    <col min="1" max="1" width="11.28125" style="0" customWidth="1"/>
    <col min="2" max="2" width="39.57421875" style="0" customWidth="1"/>
    <col min="3" max="3" width="46.28125" style="0" customWidth="1"/>
    <col min="4" max="4" width="30.8515625" style="0" customWidth="1"/>
    <col min="5" max="5" width="18.7109375" style="0" customWidth="1"/>
    <col min="6" max="6" width="21.57421875" style="0" customWidth="1"/>
    <col min="7" max="7" width="37.140625" style="0" bestFit="1" customWidth="1"/>
    <col min="8" max="8" width="11.421875" style="0" bestFit="1" customWidth="1"/>
  </cols>
  <sheetData>
    <row r="1" spans="1:5" ht="12.75">
      <c r="A1" s="292" t="s">
        <v>290</v>
      </c>
      <c r="B1" s="292"/>
      <c r="C1" s="292"/>
      <c r="D1" s="292"/>
      <c r="E1" s="292"/>
    </row>
    <row r="2" spans="1:6" s="50" customFormat="1" ht="32.25" customHeight="1">
      <c r="A2" s="56" t="s">
        <v>212</v>
      </c>
      <c r="B2" s="56" t="s">
        <v>213</v>
      </c>
      <c r="C2" s="56" t="s">
        <v>214</v>
      </c>
      <c r="D2" s="56" t="s">
        <v>210</v>
      </c>
      <c r="E2" s="56" t="s">
        <v>211</v>
      </c>
      <c r="F2" s="56"/>
    </row>
    <row r="3" spans="1:6" s="50" customFormat="1" ht="32.25" customHeight="1">
      <c r="A3" s="56"/>
      <c r="B3" s="56"/>
      <c r="C3" s="56"/>
      <c r="D3" s="56"/>
      <c r="E3" s="203" t="s">
        <v>272</v>
      </c>
      <c r="F3" s="203" t="s">
        <v>293</v>
      </c>
    </row>
    <row r="4" spans="1:7" ht="19.5" customHeight="1">
      <c r="A4" t="s">
        <v>221</v>
      </c>
      <c r="B4" s="51" t="s">
        <v>124</v>
      </c>
      <c r="C4" s="51" t="s">
        <v>220</v>
      </c>
      <c r="D4" s="51" t="s">
        <v>262</v>
      </c>
      <c r="E4" s="204">
        <v>2540</v>
      </c>
      <c r="F4" s="204">
        <v>2792</v>
      </c>
      <c r="G4" s="51"/>
    </row>
    <row r="5" spans="2:7" ht="19.5" customHeight="1">
      <c r="B5" s="51"/>
      <c r="C5" s="51"/>
      <c r="D5" s="51"/>
      <c r="E5" s="204"/>
      <c r="F5" s="204"/>
      <c r="G5" s="51"/>
    </row>
    <row r="6" spans="1:6" ht="19.5" customHeight="1">
      <c r="A6" s="51" t="s">
        <v>216</v>
      </c>
      <c r="B6" s="51" t="s">
        <v>126</v>
      </c>
      <c r="C6" s="51" t="s">
        <v>222</v>
      </c>
      <c r="D6" s="51"/>
      <c r="E6" s="204">
        <v>5000</v>
      </c>
      <c r="F6" s="204">
        <v>5000</v>
      </c>
    </row>
    <row r="7" spans="1:6" ht="19.5" customHeight="1">
      <c r="A7" s="51" t="s">
        <v>216</v>
      </c>
      <c r="B7" s="51" t="s">
        <v>126</v>
      </c>
      <c r="C7" s="51" t="s">
        <v>223</v>
      </c>
      <c r="D7" s="51" t="s">
        <v>263</v>
      </c>
      <c r="E7" s="204">
        <v>3000</v>
      </c>
      <c r="F7" s="204">
        <v>3000</v>
      </c>
    </row>
    <row r="8" spans="1:7" ht="19.5" customHeight="1">
      <c r="A8" s="51" t="s">
        <v>216</v>
      </c>
      <c r="B8" s="51" t="s">
        <v>126</v>
      </c>
      <c r="C8" s="51" t="s">
        <v>294</v>
      </c>
      <c r="D8" s="51" t="s">
        <v>295</v>
      </c>
      <c r="E8" s="204">
        <v>0</v>
      </c>
      <c r="F8" s="279">
        <v>1000</v>
      </c>
      <c r="G8" s="209">
        <f>SUM(F6:F8)</f>
        <v>9000</v>
      </c>
    </row>
    <row r="9" spans="1:6" ht="19.5" customHeight="1">
      <c r="A9" s="51"/>
      <c r="B9" s="51"/>
      <c r="C9" s="51"/>
      <c r="D9" s="51"/>
      <c r="E9" s="204"/>
      <c r="F9" s="204"/>
    </row>
    <row r="10" spans="5:7" s="90" customFormat="1" ht="12.75">
      <c r="E10" s="206"/>
      <c r="F10" s="206"/>
      <c r="G10" s="139"/>
    </row>
    <row r="11" spans="1:7" ht="19.5" customHeight="1">
      <c r="A11" s="51" t="s">
        <v>245</v>
      </c>
      <c r="B11" s="51" t="s">
        <v>244</v>
      </c>
      <c r="C11" s="51" t="s">
        <v>246</v>
      </c>
      <c r="D11" s="51" t="s">
        <v>247</v>
      </c>
      <c r="E11" s="205">
        <v>16940</v>
      </c>
      <c r="F11" s="205">
        <v>16940</v>
      </c>
      <c r="G11" s="137"/>
    </row>
    <row r="12" spans="1:7" ht="19.5" customHeight="1">
      <c r="A12" s="51" t="s">
        <v>245</v>
      </c>
      <c r="B12" s="51" t="s">
        <v>244</v>
      </c>
      <c r="C12" s="51" t="s">
        <v>268</v>
      </c>
      <c r="D12" s="51" t="s">
        <v>270</v>
      </c>
      <c r="E12" s="205">
        <v>1512.5</v>
      </c>
      <c r="F12" s="205">
        <v>1512.5</v>
      </c>
      <c r="G12" s="137"/>
    </row>
    <row r="13" spans="1:7" ht="19.5" customHeight="1">
      <c r="A13" s="51" t="s">
        <v>245</v>
      </c>
      <c r="B13" s="51" t="s">
        <v>244</v>
      </c>
      <c r="C13" s="51" t="s">
        <v>269</v>
      </c>
      <c r="D13" s="51" t="s">
        <v>271</v>
      </c>
      <c r="E13" s="205">
        <v>1250</v>
      </c>
      <c r="F13" s="205">
        <v>1250</v>
      </c>
      <c r="G13" s="137"/>
    </row>
    <row r="14" spans="1:7" ht="19.5" customHeight="1">
      <c r="A14" s="51" t="s">
        <v>245</v>
      </c>
      <c r="B14" s="51" t="s">
        <v>244</v>
      </c>
      <c r="C14" s="51" t="s">
        <v>275</v>
      </c>
      <c r="D14" s="51" t="s">
        <v>273</v>
      </c>
      <c r="E14" s="205">
        <v>250</v>
      </c>
      <c r="F14" s="205">
        <v>250</v>
      </c>
      <c r="G14" s="137"/>
    </row>
    <row r="15" spans="1:7" ht="19.5" customHeight="1">
      <c r="A15" s="51" t="s">
        <v>245</v>
      </c>
      <c r="B15" s="51" t="s">
        <v>244</v>
      </c>
      <c r="C15" s="51" t="s">
        <v>276</v>
      </c>
      <c r="D15" s="51" t="s">
        <v>274</v>
      </c>
      <c r="E15" s="205">
        <v>1000</v>
      </c>
      <c r="F15" s="205">
        <v>1000</v>
      </c>
      <c r="G15" s="137"/>
    </row>
    <row r="16" spans="1:7" s="90" customFormat="1" ht="39">
      <c r="A16" s="51" t="s">
        <v>245</v>
      </c>
      <c r="B16" s="51" t="s">
        <v>244</v>
      </c>
      <c r="C16" s="89" t="s">
        <v>297</v>
      </c>
      <c r="D16" s="89" t="s">
        <v>296</v>
      </c>
      <c r="E16" s="207">
        <v>0</v>
      </c>
      <c r="F16" s="280">
        <v>5445</v>
      </c>
      <c r="G16" s="138">
        <f>SUM(F11:F16)</f>
        <v>26397.5</v>
      </c>
    </row>
    <row r="17" spans="1:7" s="90" customFormat="1" ht="18.75" customHeight="1">
      <c r="A17" s="89"/>
      <c r="B17" s="89"/>
      <c r="C17" s="89"/>
      <c r="E17" s="207"/>
      <c r="F17" s="207"/>
      <c r="G17" s="138"/>
    </row>
    <row r="18" spans="1:7" ht="19.5" customHeight="1">
      <c r="A18" s="51" t="s">
        <v>227</v>
      </c>
      <c r="B18" s="51" t="s">
        <v>69</v>
      </c>
      <c r="C18" s="51" t="s">
        <v>69</v>
      </c>
      <c r="D18" s="51" t="s">
        <v>224</v>
      </c>
      <c r="E18" s="205">
        <v>0</v>
      </c>
      <c r="F18" s="205">
        <v>0</v>
      </c>
      <c r="G18" s="137"/>
    </row>
    <row r="19" spans="1:7" ht="19.5" customHeight="1">
      <c r="A19" s="51"/>
      <c r="B19" s="51"/>
      <c r="C19" s="51"/>
      <c r="D19" s="51"/>
      <c r="E19" s="208"/>
      <c r="F19" s="208"/>
      <c r="G19" s="137"/>
    </row>
    <row r="20" spans="1:7" ht="19.5" customHeight="1">
      <c r="A20" s="51" t="s">
        <v>58</v>
      </c>
      <c r="B20" s="51" t="s">
        <v>71</v>
      </c>
      <c r="C20" s="51" t="s">
        <v>241</v>
      </c>
      <c r="D20" s="51" t="s">
        <v>224</v>
      </c>
      <c r="E20" s="208">
        <v>100</v>
      </c>
      <c r="F20" s="208">
        <v>0</v>
      </c>
      <c r="G20" s="137"/>
    </row>
    <row r="21" spans="1:6" ht="19.5" customHeight="1">
      <c r="A21" s="51"/>
      <c r="B21" s="51"/>
      <c r="C21" s="51"/>
      <c r="D21" s="51"/>
      <c r="E21" s="204"/>
      <c r="F21" s="204"/>
    </row>
    <row r="22" spans="1:6" ht="19.5" customHeight="1">
      <c r="A22" s="51" t="s">
        <v>135</v>
      </c>
      <c r="B22" s="51" t="s">
        <v>158</v>
      </c>
      <c r="C22" s="51" t="s">
        <v>266</v>
      </c>
      <c r="D22" s="51" t="s">
        <v>215</v>
      </c>
      <c r="E22" s="204">
        <v>160</v>
      </c>
      <c r="F22" s="204">
        <v>250</v>
      </c>
    </row>
    <row r="23" spans="1:6" ht="19.5" customHeight="1">
      <c r="A23" s="51"/>
      <c r="B23" s="51"/>
      <c r="C23" s="51"/>
      <c r="D23" s="51"/>
      <c r="E23" s="204"/>
      <c r="F23" s="204"/>
    </row>
    <row r="24" spans="1:7" ht="19.5" customHeight="1">
      <c r="A24" s="51" t="s">
        <v>260</v>
      </c>
      <c r="B24" s="51" t="s">
        <v>226</v>
      </c>
      <c r="C24" s="51" t="s">
        <v>242</v>
      </c>
      <c r="D24" s="51" t="s">
        <v>277</v>
      </c>
      <c r="E24" s="204">
        <v>150</v>
      </c>
      <c r="F24" s="204">
        <v>160</v>
      </c>
      <c r="G24" s="51"/>
    </row>
    <row r="25" spans="1:6" ht="19.5" customHeight="1">
      <c r="A25" s="51"/>
      <c r="B25" s="51"/>
      <c r="C25" s="55"/>
      <c r="D25" s="55"/>
      <c r="E25" s="204"/>
      <c r="F25" s="204"/>
    </row>
    <row r="26" spans="1:6" ht="19.5" customHeight="1">
      <c r="A26" s="51" t="s">
        <v>141</v>
      </c>
      <c r="B26" s="51" t="s">
        <v>142</v>
      </c>
      <c r="C26" s="51" t="s">
        <v>267</v>
      </c>
      <c r="D26" s="51" t="s">
        <v>277</v>
      </c>
      <c r="E26" s="204">
        <v>110</v>
      </c>
      <c r="F26" s="204">
        <v>110</v>
      </c>
    </row>
    <row r="27" spans="1:255" s="51" customFormat="1" ht="19.5" customHeight="1">
      <c r="A27" s="51" t="s">
        <v>141</v>
      </c>
      <c r="B27" s="51" t="s">
        <v>142</v>
      </c>
      <c r="C27" s="51" t="s">
        <v>265</v>
      </c>
      <c r="D27" s="51" t="s">
        <v>217</v>
      </c>
      <c r="E27" s="209">
        <v>120</v>
      </c>
      <c r="F27" s="209">
        <v>120</v>
      </c>
      <c r="G27" s="209">
        <f>SUM(F26:F27)</f>
        <v>230</v>
      </c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  <c r="CM27" s="55"/>
      <c r="CN27" s="55"/>
      <c r="CO27" s="55"/>
      <c r="CP27" s="55"/>
      <c r="CQ27" s="55"/>
      <c r="CR27" s="55"/>
      <c r="CS27" s="55"/>
      <c r="CT27" s="55"/>
      <c r="CU27" s="55"/>
      <c r="CV27" s="55"/>
      <c r="CW27" s="55"/>
      <c r="CX27" s="55"/>
      <c r="CY27" s="55"/>
      <c r="CZ27" s="55"/>
      <c r="DA27" s="55"/>
      <c r="DB27" s="55"/>
      <c r="DC27" s="55"/>
      <c r="DD27" s="55"/>
      <c r="DE27" s="55"/>
      <c r="DF27" s="55"/>
      <c r="DG27" s="55"/>
      <c r="DH27" s="55"/>
      <c r="DI27" s="55"/>
      <c r="DJ27" s="55"/>
      <c r="DK27" s="55"/>
      <c r="DL27" s="55"/>
      <c r="DM27" s="55"/>
      <c r="DN27" s="55"/>
      <c r="DO27" s="55"/>
      <c r="DP27" s="55"/>
      <c r="DQ27" s="55"/>
      <c r="DR27" s="55"/>
      <c r="DS27" s="55"/>
      <c r="DT27" s="55"/>
      <c r="DU27" s="55"/>
      <c r="DV27" s="55"/>
      <c r="DW27" s="55"/>
      <c r="DX27" s="55"/>
      <c r="DY27" s="55"/>
      <c r="DZ27" s="55"/>
      <c r="EA27" s="55"/>
      <c r="EB27" s="55"/>
      <c r="EC27" s="55"/>
      <c r="ED27" s="55"/>
      <c r="EE27" s="55"/>
      <c r="EF27" s="55"/>
      <c r="EG27" s="55"/>
      <c r="EH27" s="55"/>
      <c r="EI27" s="55"/>
      <c r="EJ27" s="55"/>
      <c r="EK27" s="55"/>
      <c r="EL27" s="55"/>
      <c r="EM27" s="55"/>
      <c r="EN27" s="55"/>
      <c r="EO27" s="55"/>
      <c r="EP27" s="55"/>
      <c r="EQ27" s="55"/>
      <c r="ER27" s="55"/>
      <c r="ES27" s="55"/>
      <c r="ET27" s="55"/>
      <c r="EU27" s="55"/>
      <c r="EV27" s="55"/>
      <c r="EW27" s="55"/>
      <c r="EX27" s="55"/>
      <c r="EY27" s="55"/>
      <c r="EZ27" s="55"/>
      <c r="FA27" s="55"/>
      <c r="FB27" s="55"/>
      <c r="FC27" s="55"/>
      <c r="FD27" s="55"/>
      <c r="FE27" s="55"/>
      <c r="FF27" s="55"/>
      <c r="FG27" s="55"/>
      <c r="FH27" s="55"/>
      <c r="FI27" s="55"/>
      <c r="FJ27" s="55"/>
      <c r="FK27" s="55"/>
      <c r="FL27" s="55"/>
      <c r="FM27" s="55"/>
      <c r="FN27" s="55"/>
      <c r="FO27" s="55"/>
      <c r="FP27" s="55"/>
      <c r="FQ27" s="55"/>
      <c r="FR27" s="55"/>
      <c r="FS27" s="55"/>
      <c r="FT27" s="55"/>
      <c r="FU27" s="55"/>
      <c r="FV27" s="55"/>
      <c r="FW27" s="55"/>
      <c r="FX27" s="55"/>
      <c r="FY27" s="55"/>
      <c r="FZ27" s="55"/>
      <c r="GA27" s="55"/>
      <c r="GB27" s="55"/>
      <c r="GC27" s="55"/>
      <c r="GD27" s="55"/>
      <c r="GE27" s="55"/>
      <c r="GF27" s="55"/>
      <c r="GG27" s="55"/>
      <c r="GH27" s="55"/>
      <c r="GI27" s="55"/>
      <c r="GJ27" s="55"/>
      <c r="GK27" s="55"/>
      <c r="GL27" s="55"/>
      <c r="GM27" s="55"/>
      <c r="GN27" s="55"/>
      <c r="GO27" s="55"/>
      <c r="GP27" s="55"/>
      <c r="GQ27" s="55"/>
      <c r="GR27" s="55"/>
      <c r="GS27" s="55"/>
      <c r="GT27" s="55"/>
      <c r="GU27" s="55"/>
      <c r="GV27" s="55"/>
      <c r="GW27" s="55"/>
      <c r="GX27" s="55"/>
      <c r="GY27" s="55"/>
      <c r="GZ27" s="55"/>
      <c r="HA27" s="55"/>
      <c r="HB27" s="55"/>
      <c r="HC27" s="55"/>
      <c r="HD27" s="55"/>
      <c r="HE27" s="55"/>
      <c r="HF27" s="55"/>
      <c r="HG27" s="55"/>
      <c r="HH27" s="55"/>
      <c r="HI27" s="55"/>
      <c r="HJ27" s="55"/>
      <c r="HK27" s="55"/>
      <c r="HL27" s="55"/>
      <c r="HM27" s="55"/>
      <c r="HN27" s="55"/>
      <c r="HO27" s="55"/>
      <c r="HP27" s="55"/>
      <c r="HQ27" s="55"/>
      <c r="HR27" s="55"/>
      <c r="HS27" s="55"/>
      <c r="HT27" s="55"/>
      <c r="HU27" s="55"/>
      <c r="HV27" s="55"/>
      <c r="HW27" s="55"/>
      <c r="HX27" s="55"/>
      <c r="HY27" s="55"/>
      <c r="HZ27" s="55"/>
      <c r="IA27" s="55"/>
      <c r="IB27" s="55"/>
      <c r="IC27" s="55"/>
      <c r="ID27" s="55"/>
      <c r="IE27" s="55"/>
      <c r="IF27" s="55"/>
      <c r="IG27" s="55"/>
      <c r="IH27" s="55"/>
      <c r="II27" s="55"/>
      <c r="IJ27" s="55"/>
      <c r="IK27" s="55"/>
      <c r="IL27" s="55"/>
      <c r="IM27" s="55"/>
      <c r="IN27" s="55"/>
      <c r="IO27" s="55"/>
      <c r="IP27" s="55"/>
      <c r="IQ27" s="55"/>
      <c r="IR27" s="55"/>
      <c r="IS27" s="55"/>
      <c r="IT27" s="55"/>
      <c r="IU27" s="55"/>
    </row>
    <row r="28" spans="3:6" ht="19.5" customHeight="1">
      <c r="C28" s="51"/>
      <c r="D28" s="51"/>
      <c r="E28" s="204"/>
      <c r="F28" s="204"/>
    </row>
    <row r="29" spans="1:255" s="51" customFormat="1" ht="19.5" customHeight="1">
      <c r="A29" s="51" t="s">
        <v>153</v>
      </c>
      <c r="B29" s="51" t="s">
        <v>151</v>
      </c>
      <c r="C29" s="51" t="s">
        <v>264</v>
      </c>
      <c r="E29" s="209">
        <v>807.5</v>
      </c>
      <c r="F29" s="209">
        <v>0</v>
      </c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55"/>
      <c r="CD29" s="55"/>
      <c r="CE29" s="55"/>
      <c r="CF29" s="55"/>
      <c r="CG29" s="55"/>
      <c r="CH29" s="55"/>
      <c r="CI29" s="55"/>
      <c r="CJ29" s="55"/>
      <c r="CK29" s="55"/>
      <c r="CL29" s="55"/>
      <c r="CM29" s="55"/>
      <c r="CN29" s="55"/>
      <c r="CO29" s="55"/>
      <c r="CP29" s="55"/>
      <c r="CQ29" s="55"/>
      <c r="CR29" s="55"/>
      <c r="CS29" s="55"/>
      <c r="CT29" s="55"/>
      <c r="CU29" s="55"/>
      <c r="CV29" s="55"/>
      <c r="CW29" s="55"/>
      <c r="CX29" s="55"/>
      <c r="CY29" s="55"/>
      <c r="CZ29" s="55"/>
      <c r="DA29" s="55"/>
      <c r="DB29" s="55"/>
      <c r="DC29" s="55"/>
      <c r="DD29" s="55"/>
      <c r="DE29" s="55"/>
      <c r="DF29" s="55"/>
      <c r="DG29" s="55"/>
      <c r="DH29" s="55"/>
      <c r="DI29" s="55"/>
      <c r="DJ29" s="55"/>
      <c r="DK29" s="55"/>
      <c r="DL29" s="55"/>
      <c r="DM29" s="55"/>
      <c r="DN29" s="55"/>
      <c r="DO29" s="55"/>
      <c r="DP29" s="55"/>
      <c r="DQ29" s="55"/>
      <c r="DR29" s="55"/>
      <c r="DS29" s="55"/>
      <c r="DT29" s="55"/>
      <c r="DU29" s="55"/>
      <c r="DV29" s="55"/>
      <c r="DW29" s="55"/>
      <c r="DX29" s="55"/>
      <c r="DY29" s="55"/>
      <c r="DZ29" s="55"/>
      <c r="EA29" s="55"/>
      <c r="EB29" s="55"/>
      <c r="EC29" s="55"/>
      <c r="ED29" s="55"/>
      <c r="EE29" s="55"/>
      <c r="EF29" s="55"/>
      <c r="EG29" s="55"/>
      <c r="EH29" s="55"/>
      <c r="EI29" s="55"/>
      <c r="EJ29" s="55"/>
      <c r="EK29" s="55"/>
      <c r="EL29" s="55"/>
      <c r="EM29" s="55"/>
      <c r="EN29" s="55"/>
      <c r="EO29" s="55"/>
      <c r="EP29" s="55"/>
      <c r="EQ29" s="55"/>
      <c r="ER29" s="55"/>
      <c r="ES29" s="55"/>
      <c r="ET29" s="55"/>
      <c r="EU29" s="55"/>
      <c r="EV29" s="55"/>
      <c r="EW29" s="55"/>
      <c r="EX29" s="55"/>
      <c r="EY29" s="55"/>
      <c r="EZ29" s="55"/>
      <c r="FA29" s="55"/>
      <c r="FB29" s="55"/>
      <c r="FC29" s="55"/>
      <c r="FD29" s="55"/>
      <c r="FE29" s="55"/>
      <c r="FF29" s="55"/>
      <c r="FG29" s="55"/>
      <c r="FH29" s="55"/>
      <c r="FI29" s="55"/>
      <c r="FJ29" s="55"/>
      <c r="FK29" s="55"/>
      <c r="FL29" s="55"/>
      <c r="FM29" s="55"/>
      <c r="FN29" s="55"/>
      <c r="FO29" s="55"/>
      <c r="FP29" s="55"/>
      <c r="FQ29" s="55"/>
      <c r="FR29" s="55"/>
      <c r="FS29" s="55"/>
      <c r="FT29" s="55"/>
      <c r="FU29" s="55"/>
      <c r="FV29" s="55"/>
      <c r="FW29" s="55"/>
      <c r="FX29" s="55"/>
      <c r="FY29" s="55"/>
      <c r="FZ29" s="55"/>
      <c r="GA29" s="55"/>
      <c r="GB29" s="55"/>
      <c r="GC29" s="55"/>
      <c r="GD29" s="55"/>
      <c r="GE29" s="55"/>
      <c r="GF29" s="55"/>
      <c r="GG29" s="55"/>
      <c r="GH29" s="55"/>
      <c r="GI29" s="55"/>
      <c r="GJ29" s="55"/>
      <c r="GK29" s="55"/>
      <c r="GL29" s="55"/>
      <c r="GM29" s="55"/>
      <c r="GN29" s="55"/>
      <c r="GO29" s="55"/>
      <c r="GP29" s="55"/>
      <c r="GQ29" s="55"/>
      <c r="GR29" s="55"/>
      <c r="GS29" s="55"/>
      <c r="GT29" s="55"/>
      <c r="GU29" s="55"/>
      <c r="GV29" s="55"/>
      <c r="GW29" s="55"/>
      <c r="GX29" s="55"/>
      <c r="GY29" s="55"/>
      <c r="GZ29" s="55"/>
      <c r="HA29" s="55"/>
      <c r="HB29" s="55"/>
      <c r="HC29" s="55"/>
      <c r="HD29" s="55"/>
      <c r="HE29" s="55"/>
      <c r="HF29" s="55"/>
      <c r="HG29" s="55"/>
      <c r="HH29" s="55"/>
      <c r="HI29" s="55"/>
      <c r="HJ29" s="55"/>
      <c r="HK29" s="55"/>
      <c r="HL29" s="55"/>
      <c r="HM29" s="55"/>
      <c r="HN29" s="55"/>
      <c r="HO29" s="55"/>
      <c r="HP29" s="55"/>
      <c r="HQ29" s="55"/>
      <c r="HR29" s="55"/>
      <c r="HS29" s="55"/>
      <c r="HT29" s="55"/>
      <c r="HU29" s="55"/>
      <c r="HV29" s="55"/>
      <c r="HW29" s="55"/>
      <c r="HX29" s="55"/>
      <c r="HY29" s="55"/>
      <c r="HZ29" s="55"/>
      <c r="IA29" s="55"/>
      <c r="IB29" s="55"/>
      <c r="IC29" s="55"/>
      <c r="ID29" s="55"/>
      <c r="IE29" s="55"/>
      <c r="IF29" s="55"/>
      <c r="IG29" s="55"/>
      <c r="IH29" s="55"/>
      <c r="II29" s="55"/>
      <c r="IJ29" s="55"/>
      <c r="IK29" s="55"/>
      <c r="IL29" s="55"/>
      <c r="IM29" s="55"/>
      <c r="IN29" s="55"/>
      <c r="IO29" s="55"/>
      <c r="IP29" s="55"/>
      <c r="IQ29" s="55"/>
      <c r="IR29" s="55"/>
      <c r="IS29" s="55"/>
      <c r="IT29" s="55"/>
      <c r="IU29" s="55"/>
    </row>
    <row r="30" ht="12.75">
      <c r="A30" s="52"/>
    </row>
    <row r="31" spans="1:6" ht="12.75">
      <c r="A31" s="52"/>
      <c r="E31" s="54">
        <v>32940</v>
      </c>
      <c r="F31" s="54">
        <f>SUM(F4:F29)</f>
        <v>38829.5</v>
      </c>
    </row>
    <row r="32" spans="5:7" ht="29.25" customHeight="1">
      <c r="E32" s="54"/>
      <c r="F32" s="204"/>
      <c r="G32" s="52"/>
    </row>
    <row r="33" ht="12.75">
      <c r="F33" s="204"/>
    </row>
    <row r="34" ht="12.75">
      <c r="F34" s="204"/>
    </row>
    <row r="35" spans="4:6" ht="12.75">
      <c r="D35" s="281" t="s">
        <v>259</v>
      </c>
      <c r="E35" s="282">
        <f>'Entrate in Previsione'!E15-'Spese in previsione'!F31</f>
        <v>-497</v>
      </c>
      <c r="F35" s="204"/>
    </row>
    <row r="37" spans="4:5" ht="12.75">
      <c r="D37" s="51"/>
      <c r="E37" s="54"/>
    </row>
  </sheetData>
  <sheetProtection/>
  <mergeCells count="1">
    <mergeCell ref="A1:E1"/>
  </mergeCells>
  <printOptions gridLines="1" horizontalCentered="1" verticalCentered="1"/>
  <pageMargins left="0.2755905511811024" right="0.15748031496062992" top="0.31496062992125984" bottom="0.7480314960629921" header="0.31496062992125984" footer="0.31496062992125984"/>
  <pageSetup fitToWidth="0" fitToHeight="1" horizontalDpi="600" verticalDpi="600" orientation="landscape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zoomScalePageLayoutView="0" workbookViewId="0" topLeftCell="A16">
      <selection activeCell="D36" sqref="D36"/>
    </sheetView>
  </sheetViews>
  <sheetFormatPr defaultColWidth="9.140625" defaultRowHeight="12.75"/>
  <cols>
    <col min="1" max="1" width="59.00390625" style="51" bestFit="1" customWidth="1"/>
    <col min="2" max="2" width="15.7109375" style="51" customWidth="1"/>
    <col min="3" max="3" width="14.7109375" style="51" bestFit="1" customWidth="1"/>
    <col min="4" max="4" width="12.8515625" style="51" bestFit="1" customWidth="1"/>
    <col min="5" max="5" width="24.57421875" style="51" bestFit="1" customWidth="1"/>
    <col min="6" max="6" width="25.8515625" style="51" customWidth="1"/>
    <col min="7" max="16384" width="9.140625" style="51" customWidth="1"/>
  </cols>
  <sheetData>
    <row r="1" spans="1:6" s="53" customFormat="1" ht="12.75">
      <c r="A1" s="292" t="s">
        <v>279</v>
      </c>
      <c r="B1" s="292"/>
      <c r="C1" s="292"/>
      <c r="D1" s="142"/>
      <c r="E1" s="142"/>
      <c r="F1" s="142"/>
    </row>
    <row r="2" spans="1:6" ht="12.75">
      <c r="A2" s="292"/>
      <c r="B2" s="292"/>
      <c r="C2" s="292"/>
      <c r="D2" s="143"/>
      <c r="E2" s="143"/>
      <c r="F2" s="143"/>
    </row>
    <row r="3" spans="1:6" ht="12.75">
      <c r="A3" s="141"/>
      <c r="B3" s="141"/>
      <c r="C3" s="141"/>
      <c r="D3" s="143"/>
      <c r="E3" s="143"/>
      <c r="F3" s="143"/>
    </row>
    <row r="4" spans="1:6" ht="12.75">
      <c r="A4" s="141" t="s">
        <v>280</v>
      </c>
      <c r="B4" s="141"/>
      <c r="C4" s="141"/>
      <c r="D4" s="143"/>
      <c r="E4" s="143"/>
      <c r="F4" s="143"/>
    </row>
    <row r="5" spans="1:6" ht="12.75">
      <c r="A5" s="141"/>
      <c r="B5" s="141"/>
      <c r="C5" s="141"/>
      <c r="D5" s="143"/>
      <c r="E5" s="143"/>
      <c r="F5" s="143"/>
    </row>
    <row r="6" spans="1:6" ht="12.75">
      <c r="A6" s="51" t="s">
        <v>281</v>
      </c>
      <c r="C6" s="271">
        <v>352862.9</v>
      </c>
      <c r="F6" s="144"/>
    </row>
    <row r="7" spans="3:6" ht="12.75">
      <c r="C7" s="267"/>
      <c r="F7" s="144"/>
    </row>
    <row r="8" spans="1:6" ht="12.75">
      <c r="A8" s="51" t="s">
        <v>249</v>
      </c>
      <c r="C8" s="267">
        <v>760758.6300001447</v>
      </c>
      <c r="E8" s="145"/>
      <c r="F8" s="55"/>
    </row>
    <row r="9" ht="12.75">
      <c r="C9" s="272"/>
    </row>
    <row r="10" spans="1:6" ht="12.75">
      <c r="A10" s="51" t="s">
        <v>250</v>
      </c>
      <c r="C10" s="273">
        <v>688256.0333381627</v>
      </c>
      <c r="F10" s="55"/>
    </row>
    <row r="11" spans="3:6" ht="12.75">
      <c r="C11" s="272"/>
      <c r="F11" s="55"/>
    </row>
    <row r="12" spans="1:5" ht="12.75">
      <c r="A12" s="53" t="s">
        <v>282</v>
      </c>
      <c r="B12" s="53"/>
      <c r="C12" s="271">
        <f>C6+C8-C10</f>
        <v>425365.4966619819</v>
      </c>
      <c r="D12" s="55"/>
      <c r="E12" s="54"/>
    </row>
    <row r="13" ht="12.75">
      <c r="C13" s="267"/>
    </row>
    <row r="14" ht="12.75">
      <c r="C14" s="267"/>
    </row>
    <row r="15" spans="1:5" s="130" customFormat="1" ht="12.75">
      <c r="A15" s="130" t="s">
        <v>283</v>
      </c>
      <c r="C15" s="271">
        <v>425365.5</v>
      </c>
      <c r="E15" s="261"/>
    </row>
    <row r="16" spans="1:5" s="130" customFormat="1" ht="12.75">
      <c r="A16" s="146" t="s">
        <v>288</v>
      </c>
      <c r="C16" s="271">
        <f>C15</f>
        <v>425365.5</v>
      </c>
      <c r="E16" s="274"/>
    </row>
    <row r="17" spans="5:6" ht="12.75">
      <c r="E17" s="130"/>
      <c r="F17" s="130"/>
    </row>
    <row r="18" spans="5:6" ht="12.75">
      <c r="E18" s="130"/>
      <c r="F18" s="129"/>
    </row>
    <row r="19" ht="13.5" thickBot="1"/>
    <row r="20" spans="1:6" ht="12.75">
      <c r="A20" s="262" t="s">
        <v>284</v>
      </c>
      <c r="B20" s="263"/>
      <c r="C20" s="264"/>
      <c r="F20" s="55"/>
    </row>
    <row r="21" spans="1:3" ht="12.75">
      <c r="A21" s="265"/>
      <c r="B21" s="91"/>
      <c r="C21" s="221"/>
    </row>
    <row r="22" spans="1:5" ht="12.75">
      <c r="A22" s="213" t="s">
        <v>285</v>
      </c>
      <c r="B22" s="214"/>
      <c r="C22" s="266">
        <v>425365.5</v>
      </c>
      <c r="D22" s="267"/>
      <c r="E22" s="147"/>
    </row>
    <row r="23" spans="1:5" ht="12.75">
      <c r="A23" s="213"/>
      <c r="B23" s="214"/>
      <c r="C23" s="221"/>
      <c r="E23" s="136"/>
    </row>
    <row r="24" spans="1:6" ht="12.75">
      <c r="A24" s="213" t="s">
        <v>251</v>
      </c>
      <c r="B24" s="214" t="s">
        <v>252</v>
      </c>
      <c r="C24" s="266">
        <v>28673.3625</v>
      </c>
      <c r="F24" s="55"/>
    </row>
    <row r="25" spans="1:6" ht="12.75">
      <c r="A25" s="213" t="s">
        <v>253</v>
      </c>
      <c r="B25" s="214" t="s">
        <v>254</v>
      </c>
      <c r="C25" s="266">
        <v>372314.15</v>
      </c>
      <c r="E25" s="148"/>
      <c r="F25" s="55"/>
    </row>
    <row r="26" spans="1:6" ht="12.75">
      <c r="A26" s="213"/>
      <c r="B26" s="214"/>
      <c r="C26" s="221"/>
      <c r="E26" s="267"/>
      <c r="F26" s="267"/>
    </row>
    <row r="27" spans="1:6" ht="13.5" thickBot="1">
      <c r="A27" s="268" t="s">
        <v>286</v>
      </c>
      <c r="B27" s="269"/>
      <c r="C27" s="270">
        <v>81724.71249999997</v>
      </c>
      <c r="D27" s="145"/>
      <c r="E27" s="149"/>
      <c r="F27" s="54"/>
    </row>
    <row r="28" spans="1:6" ht="12.75">
      <c r="A28" s="130"/>
      <c r="B28" s="130"/>
      <c r="C28" s="130"/>
      <c r="F28" s="55"/>
    </row>
    <row r="29" spans="1:6" ht="13.5" thickBot="1">
      <c r="A29" s="130"/>
      <c r="B29" s="130"/>
      <c r="C29" s="130"/>
      <c r="F29" s="55"/>
    </row>
    <row r="30" spans="1:3" ht="12.75">
      <c r="A30" s="295" t="s">
        <v>255</v>
      </c>
      <c r="B30" s="296"/>
      <c r="C30" s="297"/>
    </row>
    <row r="31" spans="1:3" ht="12.75">
      <c r="A31" s="210"/>
      <c r="B31" s="211"/>
      <c r="C31" s="212"/>
    </row>
    <row r="32" spans="1:4" ht="12.75">
      <c r="A32" s="213" t="s">
        <v>256</v>
      </c>
      <c r="B32" s="214"/>
      <c r="C32" s="215">
        <v>81724.71249999997</v>
      </c>
      <c r="D32" s="149"/>
    </row>
    <row r="33" spans="1:4" ht="12.75">
      <c r="A33" s="216" t="s">
        <v>257</v>
      </c>
      <c r="B33" s="214"/>
      <c r="C33" s="217">
        <v>34817.83</v>
      </c>
      <c r="D33" s="91"/>
    </row>
    <row r="34" spans="1:4" ht="12.75">
      <c r="A34" s="216" t="s">
        <v>258</v>
      </c>
      <c r="B34" s="214"/>
      <c r="C34" s="215">
        <v>28221.775000000023</v>
      </c>
      <c r="D34" s="91"/>
    </row>
    <row r="35" spans="1:3" ht="12.75">
      <c r="A35" s="218"/>
      <c r="B35" s="219"/>
      <c r="C35" s="220">
        <v>18685.10749999994</v>
      </c>
    </row>
    <row r="36" spans="1:3" ht="12.75">
      <c r="A36" s="213"/>
      <c r="B36" s="214"/>
      <c r="C36" s="221"/>
    </row>
    <row r="37" spans="1:3" ht="13.5" thickBot="1">
      <c r="A37" s="222" t="s">
        <v>287</v>
      </c>
      <c r="B37" s="223"/>
      <c r="C37" s="224">
        <v>16000</v>
      </c>
    </row>
  </sheetData>
  <sheetProtection/>
  <mergeCells count="2">
    <mergeCell ref="A1:C2"/>
    <mergeCell ref="A30:C30"/>
  </mergeCells>
  <printOptions/>
  <pageMargins left="0.7086614173228347" right="0.7086614173228347" top="0.43" bottom="0.34" header="0.31496062992125984" footer="0.31496062992125984"/>
  <pageSetup fitToWidth="0" fitToHeight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Università di Modena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vitolo</dc:creator>
  <cp:keywords/>
  <dc:description/>
  <cp:lastModifiedBy>Grazia</cp:lastModifiedBy>
  <cp:lastPrinted>2020-10-17T20:04:04Z</cp:lastPrinted>
  <dcterms:created xsi:type="dcterms:W3CDTF">2001-05-22T08:00:30Z</dcterms:created>
  <dcterms:modified xsi:type="dcterms:W3CDTF">2022-11-24T16:57:32Z</dcterms:modified>
  <cp:category/>
  <cp:version/>
  <cp:contentType/>
  <cp:contentStatus/>
</cp:coreProperties>
</file>